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тариф" sheetId="1" r:id="rId1"/>
    <sheet name="штат" sheetId="2" r:id="rId2"/>
  </sheets>
  <definedNames>
    <definedName name="_xlnm.Print_Area" localSheetId="0">тариф!$A$1:$CC$53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51" i="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12"/>
  <c r="S46" l="1"/>
  <c r="S12"/>
  <c r="AC19" l="1"/>
  <c r="Z51"/>
  <c r="AC34"/>
  <c r="AC24"/>
  <c r="X51"/>
  <c r="BP51"/>
  <c r="Y51"/>
  <c r="AC50"/>
  <c r="N51" l="1"/>
  <c r="O51"/>
  <c r="P51"/>
  <c r="R51"/>
  <c r="T51"/>
  <c r="W51"/>
  <c r="AE51"/>
  <c r="AF51"/>
  <c r="AG51"/>
  <c r="AK51"/>
  <c r="AL51"/>
  <c r="AM51"/>
  <c r="AN51"/>
  <c r="AO51"/>
  <c r="AP51"/>
  <c r="AQ51"/>
  <c r="AR51"/>
  <c r="AS51"/>
  <c r="AT51"/>
  <c r="AU51"/>
  <c r="AV51"/>
  <c r="BJ51"/>
  <c r="BM51"/>
  <c r="BN51"/>
  <c r="BO51"/>
  <c r="BQ51"/>
  <c r="BT51"/>
  <c r="BX51"/>
  <c r="BY51"/>
  <c r="BZ51"/>
  <c r="CA51"/>
  <c r="U49" l="1"/>
  <c r="AH49"/>
  <c r="AI49"/>
  <c r="AJ49"/>
  <c r="K51"/>
  <c r="BR49" l="1"/>
  <c r="AC49"/>
  <c r="S49"/>
  <c r="AB49"/>
  <c r="Q49"/>
  <c r="AD49"/>
  <c r="CB49" l="1"/>
  <c r="V51" l="1"/>
  <c r="U47" l="1"/>
  <c r="U46"/>
  <c r="U48"/>
  <c r="U42"/>
  <c r="U41"/>
  <c r="AJ48" l="1"/>
  <c r="AI48"/>
  <c r="AH48"/>
  <c r="BR48"/>
  <c r="AJ47"/>
  <c r="AI47"/>
  <c r="AH47"/>
  <c r="BR47"/>
  <c r="AJ46"/>
  <c r="AI46"/>
  <c r="AH46"/>
  <c r="AJ42"/>
  <c r="AI42"/>
  <c r="AH42"/>
  <c r="AJ41"/>
  <c r="AI41"/>
  <c r="AH41"/>
  <c r="Q41"/>
  <c r="AJ40"/>
  <c r="AI40"/>
  <c r="AH40"/>
  <c r="U40"/>
  <c r="AJ39"/>
  <c r="AI39"/>
  <c r="AH39"/>
  <c r="AC39"/>
  <c r="AJ38"/>
  <c r="AI38"/>
  <c r="AH38"/>
  <c r="BR38"/>
  <c r="AJ37"/>
  <c r="AI37"/>
  <c r="AH37"/>
  <c r="AJ36"/>
  <c r="AI36"/>
  <c r="AH36"/>
  <c r="AJ35"/>
  <c r="AI35"/>
  <c r="AH35"/>
  <c r="BR35"/>
  <c r="AA51"/>
  <c r="AJ33"/>
  <c r="AI33"/>
  <c r="AH33"/>
  <c r="AC33"/>
  <c r="AJ32"/>
  <c r="AJ31"/>
  <c r="AI31"/>
  <c r="AH31"/>
  <c r="AJ30"/>
  <c r="AI30"/>
  <c r="AH30"/>
  <c r="AJ29"/>
  <c r="AI29"/>
  <c r="AH29"/>
  <c r="AJ28"/>
  <c r="AI28"/>
  <c r="AH28"/>
  <c r="AC28"/>
  <c r="AJ27"/>
  <c r="AI27"/>
  <c r="AH27"/>
  <c r="BR27"/>
  <c r="AJ26"/>
  <c r="AI26"/>
  <c r="AH26"/>
  <c r="AJ25"/>
  <c r="AI25"/>
  <c r="AH25"/>
  <c r="BR25"/>
  <c r="AJ23"/>
  <c r="AI23"/>
  <c r="AH23"/>
  <c r="AC23"/>
  <c r="AJ22"/>
  <c r="AI22"/>
  <c r="AH22"/>
  <c r="Q22"/>
  <c r="AJ21"/>
  <c r="AI21"/>
  <c r="AH21"/>
  <c r="AC21"/>
  <c r="AJ20"/>
  <c r="AI20"/>
  <c r="AH20"/>
  <c r="AJ18"/>
  <c r="AI18"/>
  <c r="AH18"/>
  <c r="BR18"/>
  <c r="AJ17"/>
  <c r="AI17"/>
  <c r="AH17"/>
  <c r="AC17"/>
  <c r="AJ16"/>
  <c r="AI16"/>
  <c r="AH16"/>
  <c r="AC16"/>
  <c r="AJ15"/>
  <c r="AI15"/>
  <c r="AH15"/>
  <c r="BR15"/>
  <c r="AJ14"/>
  <c r="AI14"/>
  <c r="AH14"/>
  <c r="BR14"/>
  <c r="AJ13"/>
  <c r="AI13"/>
  <c r="AH13"/>
  <c r="AC13"/>
  <c r="AJ12"/>
  <c r="AI12"/>
  <c r="AH12"/>
  <c r="AI51" l="1"/>
  <c r="AJ51"/>
  <c r="AH51"/>
  <c r="AD40"/>
  <c r="S15"/>
  <c r="AC14"/>
  <c r="AC25"/>
  <c r="AC15"/>
  <c r="Q28"/>
  <c r="AB28"/>
  <c r="U38"/>
  <c r="U13"/>
  <c r="S28"/>
  <c r="AD28"/>
  <c r="Q31"/>
  <c r="AB31"/>
  <c r="AD42"/>
  <c r="Q47"/>
  <c r="AC18"/>
  <c r="S25"/>
  <c r="U28"/>
  <c r="BR28"/>
  <c r="S31"/>
  <c r="BR31"/>
  <c r="Q33"/>
  <c r="AD35"/>
  <c r="AD27"/>
  <c r="U21"/>
  <c r="S35"/>
  <c r="S14"/>
  <c r="S18"/>
  <c r="AB22"/>
  <c r="S27"/>
  <c r="S40"/>
  <c r="AB16"/>
  <c r="AB23"/>
  <c r="BR13"/>
  <c r="U15"/>
  <c r="AD15"/>
  <c r="Q16"/>
  <c r="AD16"/>
  <c r="S17"/>
  <c r="Q20"/>
  <c r="AB20"/>
  <c r="BR20"/>
  <c r="BR21"/>
  <c r="Q23"/>
  <c r="AD23"/>
  <c r="AB26"/>
  <c r="U27"/>
  <c r="AB29"/>
  <c r="S33"/>
  <c r="BR33"/>
  <c r="U35"/>
  <c r="Q36"/>
  <c r="Q39"/>
  <c r="AB39"/>
  <c r="BR41"/>
  <c r="Q48"/>
  <c r="U16"/>
  <c r="BR29"/>
  <c r="S39"/>
  <c r="AD39"/>
  <c r="BR36"/>
  <c r="AB13"/>
  <c r="S20"/>
  <c r="AC20"/>
  <c r="AB21"/>
  <c r="U23"/>
  <c r="BR26"/>
  <c r="Q13"/>
  <c r="AD13"/>
  <c r="Q15"/>
  <c r="AB15"/>
  <c r="BR16"/>
  <c r="Q17"/>
  <c r="AB17"/>
  <c r="U20"/>
  <c r="AD20"/>
  <c r="Q21"/>
  <c r="AD21"/>
  <c r="BR22"/>
  <c r="BR23"/>
  <c r="Q26"/>
  <c r="AC27"/>
  <c r="Q29"/>
  <c r="AC31"/>
  <c r="AB33"/>
  <c r="AC35"/>
  <c r="AB36"/>
  <c r="BR39"/>
  <c r="AD41"/>
  <c r="Q42"/>
  <c r="AD47"/>
  <c r="AC48"/>
  <c r="Q12"/>
  <c r="AB12"/>
  <c r="BR12"/>
  <c r="S13"/>
  <c r="U14"/>
  <c r="AD14"/>
  <c r="BR17"/>
  <c r="U18"/>
  <c r="AD18"/>
  <c r="S22"/>
  <c r="AC22"/>
  <c r="U25"/>
  <c r="AD25"/>
  <c r="S26"/>
  <c r="AC26"/>
  <c r="S29"/>
  <c r="AC29"/>
  <c r="Q30"/>
  <c r="AB30"/>
  <c r="BR30"/>
  <c r="Q32"/>
  <c r="BR32"/>
  <c r="AD32"/>
  <c r="U32"/>
  <c r="AC32"/>
  <c r="S32"/>
  <c r="U26"/>
  <c r="AD26"/>
  <c r="Q27"/>
  <c r="AB27"/>
  <c r="U29"/>
  <c r="AD29"/>
  <c r="S30"/>
  <c r="AC30"/>
  <c r="AC12"/>
  <c r="U22"/>
  <c r="AD22"/>
  <c r="U12"/>
  <c r="AD12"/>
  <c r="Q14"/>
  <c r="AB14"/>
  <c r="S16"/>
  <c r="U17"/>
  <c r="AD17"/>
  <c r="Q18"/>
  <c r="AB18"/>
  <c r="S21"/>
  <c r="S23"/>
  <c r="Q25"/>
  <c r="AB25"/>
  <c r="U30"/>
  <c r="AD30"/>
  <c r="AB32"/>
  <c r="AD37"/>
  <c r="U37"/>
  <c r="AC37"/>
  <c r="S37"/>
  <c r="BR37"/>
  <c r="AB37"/>
  <c r="Q37"/>
  <c r="U31"/>
  <c r="AD31"/>
  <c r="U33"/>
  <c r="AD33"/>
  <c r="S36"/>
  <c r="AC36"/>
  <c r="AC38"/>
  <c r="S38"/>
  <c r="AB38"/>
  <c r="S42"/>
  <c r="AD46"/>
  <c r="AB46"/>
  <c r="S48"/>
  <c r="Q35"/>
  <c r="AB35"/>
  <c r="U36"/>
  <c r="AD36"/>
  <c r="Q38"/>
  <c r="AD38"/>
  <c r="U39"/>
  <c r="AC41"/>
  <c r="S41"/>
  <c r="AB41"/>
  <c r="AB42"/>
  <c r="BR42"/>
  <c r="Q46"/>
  <c r="AC46"/>
  <c r="AC47"/>
  <c r="S47"/>
  <c r="AB47"/>
  <c r="BR40"/>
  <c r="AB40"/>
  <c r="Q40"/>
  <c r="AC40"/>
  <c r="AC42"/>
  <c r="BR46"/>
  <c r="AD48"/>
  <c r="AB48"/>
  <c r="AC51" l="1"/>
  <c r="AD51"/>
  <c r="Q51"/>
  <c r="U51"/>
  <c r="S51"/>
  <c r="BR51"/>
  <c r="AB51"/>
  <c r="CB47"/>
  <c r="CB35"/>
  <c r="CB25"/>
  <c r="CB36"/>
  <c r="CB17"/>
  <c r="CB48"/>
  <c r="CB23"/>
  <c r="CB18"/>
  <c r="CB41"/>
  <c r="CB14"/>
  <c r="CB27"/>
  <c r="CB33"/>
  <c r="CB26"/>
  <c r="CB28"/>
  <c r="CB38"/>
  <c r="CB32"/>
  <c r="CB39"/>
  <c r="CB40"/>
  <c r="CB42"/>
  <c r="CB46"/>
  <c r="CB37"/>
  <c r="CB15"/>
  <c r="CB13"/>
  <c r="CB20"/>
  <c r="CB16"/>
  <c r="CB30"/>
  <c r="CB21"/>
  <c r="CB29"/>
  <c r="CB22"/>
  <c r="CB31"/>
  <c r="CB12"/>
  <c r="CB51" l="1"/>
</calcChain>
</file>

<file path=xl/sharedStrings.xml><?xml version="1.0" encoding="utf-8"?>
<sst xmlns="http://schemas.openxmlformats.org/spreadsheetml/2006/main" count="410" uniqueCount="210">
  <si>
    <t>№</t>
  </si>
  <si>
    <t>Тегі, аты, әкесінің аты (болған жағдайда)</t>
  </si>
  <si>
    <t>Лауазымы</t>
  </si>
  <si>
    <t>Дипломы бойынша білімі</t>
  </si>
  <si>
    <t>Педаг икалық еңбек өтілі</t>
  </si>
  <si>
    <t>Жүргізе тін пәні,</t>
  </si>
  <si>
    <t>Қандай пән бойынша санаты бары, берілген күні және аяқталу мерзімі</t>
  </si>
  <si>
    <t>Лауазымдық санаты</t>
  </si>
  <si>
    <t>Ағылшын тілін меңгеру сертификатының болуы</t>
  </si>
  <si>
    <t>Блок</t>
  </si>
  <si>
    <t>Коэффицент</t>
  </si>
  <si>
    <t>Ставка</t>
  </si>
  <si>
    <t>Біліктілігі үшін қосымша ақы</t>
  </si>
  <si>
    <t>Барлық сағаты</t>
  </si>
  <si>
    <t>Аптасына немесе жылына сағат саны</t>
  </si>
  <si>
    <t xml:space="preserve">Аптасына немесе жылына сағат саны ақысы </t>
  </si>
  <si>
    <t>Оның ішінде лицейде/гимназияда</t>
  </si>
  <si>
    <t>Оның ішінде лицейде/гимназияда ақысы</t>
  </si>
  <si>
    <t>Дәптер тексеру 1-4</t>
  </si>
  <si>
    <t>Дәптер тексеру 5-9</t>
  </si>
  <si>
    <t>Дәптер тексеру 10-11</t>
  </si>
  <si>
    <t>Қосымша ақылар</t>
  </si>
  <si>
    <t>уйден оқыту сағаты</t>
  </si>
  <si>
    <t>сынып жетекшшілігі</t>
  </si>
  <si>
    <t>кабинет</t>
  </si>
  <si>
    <t>магистр</t>
  </si>
  <si>
    <t>тәлімгер</t>
  </si>
  <si>
    <t>сыныптан тыс спорттық шаралар</t>
  </si>
  <si>
    <t>Жиынтығы</t>
  </si>
  <si>
    <t>шебер сағаты</t>
  </si>
  <si>
    <t>шебер</t>
  </si>
  <si>
    <t>исследовательзерттеуші саг</t>
  </si>
  <si>
    <t>исследовательзерттеуші</t>
  </si>
  <si>
    <t>сарапшы саг</t>
  </si>
  <si>
    <t>сарапшы</t>
  </si>
  <si>
    <t>модератор саг</t>
  </si>
  <si>
    <t>модератор</t>
  </si>
  <si>
    <t>Ағылшын тілінде оқытқаны үшін</t>
  </si>
  <si>
    <t xml:space="preserve">Инклюзивтік білім үшін </t>
  </si>
  <si>
    <t>КРО  сағаты</t>
  </si>
  <si>
    <t>ақысы</t>
  </si>
  <si>
    <t>1-4</t>
  </si>
  <si>
    <t>5-9</t>
  </si>
  <si>
    <t>10-11</t>
  </si>
  <si>
    <t>0</t>
  </si>
  <si>
    <t>20</t>
  </si>
  <si>
    <t>25%</t>
  </si>
  <si>
    <t>40%</t>
  </si>
  <si>
    <t>50</t>
  </si>
  <si>
    <t>25</t>
  </si>
  <si>
    <t>40</t>
  </si>
  <si>
    <t>Инклюзивтік білім үшін сағаты</t>
  </si>
  <si>
    <t>Инклюзивтік білім үшін 40 проц</t>
  </si>
  <si>
    <t>ақысы РБ</t>
  </si>
  <si>
    <t>40 проц</t>
  </si>
  <si>
    <t>сынып</t>
  </si>
  <si>
    <t>1-4  (50%)</t>
  </si>
  <si>
    <t>5-9 (60%)</t>
  </si>
  <si>
    <t>10-11 (60%)</t>
  </si>
  <si>
    <t>жоғары</t>
  </si>
  <si>
    <t>В2-1</t>
  </si>
  <si>
    <t>4Б</t>
  </si>
  <si>
    <t>Барлығы</t>
  </si>
  <si>
    <t>Нуржанова Э.А.</t>
  </si>
  <si>
    <t>Абдикаримов И.К.</t>
  </si>
  <si>
    <t>Есемсейтова Р.К.</t>
  </si>
  <si>
    <t>Гончаренко И.В.</t>
  </si>
  <si>
    <t>Омаров М.Д.</t>
  </si>
  <si>
    <t>Уашева Ж,Ж.</t>
  </si>
  <si>
    <t>Мұханбетжан Ұ.А</t>
  </si>
  <si>
    <t xml:space="preserve">Сайдалина Э.К </t>
  </si>
  <si>
    <t>Вольман Т.О.</t>
  </si>
  <si>
    <t>Кенбеилова А.К.</t>
  </si>
  <si>
    <t>Боранбаев А.К.</t>
  </si>
  <si>
    <t>Байменова А.</t>
  </si>
  <si>
    <t>Айранбаева Д</t>
  </si>
  <si>
    <t>Вершинина О.В.</t>
  </si>
  <si>
    <t xml:space="preserve">Садуакасова А.С.                                          </t>
  </si>
  <si>
    <t>Баисова А.М.</t>
  </si>
  <si>
    <t>Искакова Д.Ж.</t>
  </si>
  <si>
    <t>Жакупова С.Ж.</t>
  </si>
  <si>
    <t>Аюбекова Г.</t>
  </si>
  <si>
    <t>Арынова У.К</t>
  </si>
  <si>
    <t>Максимишина Н.В.</t>
  </si>
  <si>
    <t>Жакупов К.</t>
  </si>
  <si>
    <t>вакансия</t>
  </si>
  <si>
    <t>баст сынып</t>
  </si>
  <si>
    <t>ағыл тілі</t>
  </si>
  <si>
    <t>орыс тілі</t>
  </si>
  <si>
    <t>қазақ тілі</t>
  </si>
  <si>
    <t>география</t>
  </si>
  <si>
    <t>биология.</t>
  </si>
  <si>
    <t>элек.курс</t>
  </si>
  <si>
    <t>математика</t>
  </si>
  <si>
    <t>химия</t>
  </si>
  <si>
    <t>информатика</t>
  </si>
  <si>
    <t>тарих</t>
  </si>
  <si>
    <t>физика</t>
  </si>
  <si>
    <t>дене шынық</t>
  </si>
  <si>
    <t xml:space="preserve">худ. Труд </t>
  </si>
  <si>
    <t>орта арн</t>
  </si>
  <si>
    <t>29,8,0</t>
  </si>
  <si>
    <t>бірінші</t>
  </si>
  <si>
    <t>санатсыз</t>
  </si>
  <si>
    <t>екінші</t>
  </si>
  <si>
    <t>В4-4</t>
  </si>
  <si>
    <t>В2-3</t>
  </si>
  <si>
    <t>В2-4</t>
  </si>
  <si>
    <t>В4-1</t>
  </si>
  <si>
    <t>В4-2</t>
  </si>
  <si>
    <t>В4-3</t>
  </si>
  <si>
    <t>В2-2</t>
  </si>
  <si>
    <t>Бекмаганбетова А.С.</t>
  </si>
  <si>
    <t>23,3,0</t>
  </si>
  <si>
    <t>12,0,0</t>
  </si>
  <si>
    <t>20,0,0</t>
  </si>
  <si>
    <t>Бұйрык № 53 от 26.03.2015 созыл.бұйрық №59  01.09.2020нен 01.09.2023 дейін</t>
  </si>
  <si>
    <t>24.08.2020 ж. бұйрық № 490 до 01.09.2025</t>
  </si>
  <si>
    <t xml:space="preserve"> 25.12.2019 ж. бұйрык № 199 01.01.2025</t>
  </si>
  <si>
    <t>15.07.2020 ж. бұйрық № 25 до 01.09.2025</t>
  </si>
  <si>
    <t>25.12.2020 ж. бұйрық №729  до 01.01.2026</t>
  </si>
  <si>
    <t>15.07.2020 ж. бұйрық № 24 до 01.09.2025</t>
  </si>
  <si>
    <t xml:space="preserve">24.08.2020 ж. бұйрық № 490 до 01.09.2025 </t>
  </si>
  <si>
    <t xml:space="preserve">26.08.2019 ж. бұйрық № 586  01.09.2024 </t>
  </si>
  <si>
    <t>29.08.2018 Педагог-сарапшы бұйрық № 212 до 01.09.2023</t>
  </si>
  <si>
    <t>29.08.2018 Педагог-сарапшы бұйрық № 212 01.09.2023 дейін</t>
  </si>
  <si>
    <t>7Б</t>
  </si>
  <si>
    <t>9Б</t>
  </si>
  <si>
    <t>6А</t>
  </si>
  <si>
    <t>4А</t>
  </si>
  <si>
    <t>5Б</t>
  </si>
  <si>
    <t>2А</t>
  </si>
  <si>
    <t>3А</t>
  </si>
  <si>
    <t>7А</t>
  </si>
  <si>
    <t>2Б</t>
  </si>
  <si>
    <t>8А</t>
  </si>
  <si>
    <t>зерттеуши</t>
  </si>
  <si>
    <t>Директор орнб/орыс тілі</t>
  </si>
  <si>
    <t>Директор орнб/тарих</t>
  </si>
  <si>
    <t>Директор орнб/ағыл тілі</t>
  </si>
  <si>
    <t>"Келісемін"</t>
  </si>
  <si>
    <t>Қарағанды облысы білім басқармасының</t>
  </si>
  <si>
    <t>"Сәтбаев қаласының білім бөлімі"</t>
  </si>
  <si>
    <t>мемлекеттік мекемесінің басшысы</t>
  </si>
  <si>
    <t>___________________</t>
  </si>
  <si>
    <t>Б.Б. Акишбеков</t>
  </si>
  <si>
    <t>"№5 жалпы білім беретін мектебі" КММ  директоры орынбасары</t>
  </si>
  <si>
    <t>3Б</t>
  </si>
  <si>
    <t>Ерекше еңбегі үшін 10%</t>
  </si>
  <si>
    <t>Жаңартылған білім мазмұны үшін</t>
  </si>
  <si>
    <t xml:space="preserve">естествознание </t>
  </si>
  <si>
    <t>Химия</t>
  </si>
  <si>
    <t>26,3,22</t>
  </si>
  <si>
    <t>Нарымбетов М.Б.</t>
  </si>
  <si>
    <t>Адамьянова Ш.С.</t>
  </si>
  <si>
    <t>Директор/биология</t>
  </si>
  <si>
    <t>биолгия</t>
  </si>
  <si>
    <t>Баймуханова Б.Ж.</t>
  </si>
  <si>
    <t>8Б,11А</t>
  </si>
  <si>
    <t xml:space="preserve">Жетпибаева А.А. </t>
  </si>
  <si>
    <t>5А</t>
  </si>
  <si>
    <t>Байзакова С.Д.</t>
  </si>
  <si>
    <t>6Б</t>
  </si>
  <si>
    <t>0,9,0</t>
  </si>
  <si>
    <t>1А</t>
  </si>
  <si>
    <t xml:space="preserve">музыка </t>
  </si>
  <si>
    <t>Севастьянова Н.Я.</t>
  </si>
  <si>
    <t>Бахтаева А.М.</t>
  </si>
  <si>
    <t>31,11,7</t>
  </si>
  <si>
    <t>психолог</t>
  </si>
  <si>
    <t>Қарағанда облысы білім басқармасының Сәтбаев қаласы білім бөлімінің "№5 жалпы білім беретін мектебі" КММ     педагогикалық  қызметкерлерінің 1 қыркүйек 2022  жылдан бастап тарификациялық  тізімі</t>
  </si>
  <si>
    <t>Вальтер А.Н.</t>
  </si>
  <si>
    <t>псих.коррекция</t>
  </si>
  <si>
    <t>6,4,0</t>
  </si>
  <si>
    <t>24.12.2019 бұйрық№325 до01.09.2024</t>
  </si>
  <si>
    <t>23.08.2018 бұйрық №583 до 01.09.2023</t>
  </si>
  <si>
    <t>25.12.2021 юбұйрық №142 до 01.09.2027</t>
  </si>
  <si>
    <t>01.08.2018 бұйрық №65 до01.09.2023</t>
  </si>
  <si>
    <t>32.08.12</t>
  </si>
  <si>
    <t>30,11,14</t>
  </si>
  <si>
    <t>27.07,23</t>
  </si>
  <si>
    <t>31,4,0</t>
  </si>
  <si>
    <t>22,8,23</t>
  </si>
  <si>
    <t>22, 8,23</t>
  </si>
  <si>
    <t>13,5,0</t>
  </si>
  <si>
    <t>6,10,10</t>
  </si>
  <si>
    <t>7,2,12</t>
  </si>
  <si>
    <t>13,8,0</t>
  </si>
  <si>
    <t>1,0,0</t>
  </si>
  <si>
    <t>17,10,14</t>
  </si>
  <si>
    <t>1,8,10</t>
  </si>
  <si>
    <t>9,0,12</t>
  </si>
  <si>
    <t>1,8,20</t>
  </si>
  <si>
    <t>1,8,29</t>
  </si>
  <si>
    <t>24,3,0</t>
  </si>
  <si>
    <t>36,2,0</t>
  </si>
  <si>
    <t>34,2,0</t>
  </si>
  <si>
    <t>32,2,13</t>
  </si>
  <si>
    <t>9,6,0</t>
  </si>
  <si>
    <t>29,4,2</t>
  </si>
  <si>
    <t>8,0,7</t>
  </si>
  <si>
    <t>31,9,13</t>
  </si>
  <si>
    <t>29.08.2018 бұйрық 212 до 01.09.2023</t>
  </si>
  <si>
    <t>12,10,4</t>
  </si>
  <si>
    <t>Ұлытау  облысы білім басқармасының</t>
  </si>
  <si>
    <t>коммуналдық мемлекеттік мекемесінің басшысы</t>
  </si>
  <si>
    <t>Ш.С.Адамьянова</t>
  </si>
  <si>
    <t>"Бекітемін"</t>
  </si>
  <si>
    <t>Сәтбаев қаласының білім бөлімі</t>
  </si>
  <si>
    <t>"№5 жалпы  білім беретін мектебі"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</si>
</sst>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Calibri"/>
      <family val="2"/>
      <scheme val="minor"/>
    </font>
    <font>
      <b/>
      <i/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8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9" fillId="0" borderId="8" xfId="0" applyNumberFormat="1" applyFont="1" applyBorder="1"/>
    <xf numFmtId="49" fontId="9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center"/>
    </xf>
    <xf numFmtId="0" fontId="12" fillId="5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3" fontId="12" fillId="4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19" fillId="0" borderId="0" xfId="0" applyFont="1" applyAlignment="1">
      <alignment horizontal="left"/>
    </xf>
    <xf numFmtId="49" fontId="12" fillId="0" borderId="8" xfId="0" applyNumberFormat="1" applyFont="1" applyBorder="1" applyAlignment="1">
      <alignment horizontal="center" vertical="center"/>
    </xf>
    <xf numFmtId="0" fontId="12" fillId="5" borderId="16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8" fillId="0" borderId="0" xfId="0" applyFont="1"/>
    <xf numFmtId="49" fontId="9" fillId="0" borderId="8" xfId="0" applyNumberFormat="1" applyFont="1" applyBorder="1" applyAlignment="1">
      <alignment horizontal="center"/>
    </xf>
    <xf numFmtId="0" fontId="12" fillId="5" borderId="8" xfId="0" applyFont="1" applyFill="1" applyBorder="1" applyAlignment="1">
      <alignment horizontal="left" vertical="top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3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58"/>
  <sheetViews>
    <sheetView tabSelected="1" topLeftCell="A5" zoomScale="106" zoomScaleNormal="106" zoomScaleSheetLayoutView="100" workbookViewId="0">
      <pane xSplit="3" topLeftCell="AQ1" activePane="topRight" state="frozen"/>
      <selection activeCell="A10" sqref="A10"/>
      <selection pane="topRight" activeCell="BK13" sqref="BK13"/>
    </sheetView>
  </sheetViews>
  <sheetFormatPr defaultColWidth="9.109375" defaultRowHeight="13.8"/>
  <cols>
    <col min="1" max="1" width="1.88671875" style="19" customWidth="1"/>
    <col min="2" max="2" width="3" style="22" customWidth="1"/>
    <col min="3" max="3" width="39.33203125" style="12" customWidth="1"/>
    <col min="4" max="4" width="21.33203125" style="19" customWidth="1"/>
    <col min="5" max="5" width="7.88671875" style="29" customWidth="1"/>
    <col min="6" max="6" width="7.6640625" style="29" customWidth="1"/>
    <col min="7" max="7" width="12.88671875" style="29" customWidth="1"/>
    <col min="8" max="8" width="45.6640625" style="29" customWidth="1"/>
    <col min="9" max="9" width="9.6640625" style="13" customWidth="1"/>
    <col min="10" max="10" width="7.44140625" style="30" customWidth="1"/>
    <col min="11" max="11" width="5.6640625" style="13" customWidth="1"/>
    <col min="12" max="12" width="6" style="13" customWidth="1"/>
    <col min="13" max="13" width="9.33203125" style="13" customWidth="1"/>
    <col min="14" max="15" width="5" style="19" customWidth="1"/>
    <col min="16" max="16" width="6.33203125" style="19" customWidth="1"/>
    <col min="17" max="17" width="8.109375" style="19" customWidth="1"/>
    <col min="18" max="18" width="4.5546875" style="19" customWidth="1"/>
    <col min="19" max="19" width="8" style="19" customWidth="1"/>
    <col min="20" max="20" width="4.88671875" style="19" customWidth="1"/>
    <col min="21" max="21" width="7.44140625" style="19" customWidth="1"/>
    <col min="22" max="22" width="5.88671875" style="24" customWidth="1"/>
    <col min="23" max="23" width="4" style="19" customWidth="1"/>
    <col min="24" max="24" width="5.5546875" style="19" customWidth="1"/>
    <col min="25" max="25" width="6.109375" style="19" customWidth="1"/>
    <col min="26" max="26" width="7.109375" style="19" customWidth="1"/>
    <col min="27" max="27" width="6.5546875" style="19" customWidth="1"/>
    <col min="28" max="29" width="8.6640625" style="19" customWidth="1"/>
    <col min="30" max="30" width="10.109375" style="19" customWidth="1"/>
    <col min="31" max="31" width="5.44140625" style="19" customWidth="1"/>
    <col min="32" max="32" width="5.33203125" style="19" customWidth="1"/>
    <col min="33" max="33" width="4.33203125" style="19" customWidth="1"/>
    <col min="34" max="34" width="6.33203125" style="19" customWidth="1"/>
    <col min="35" max="35" width="6.5546875" style="19" customWidth="1"/>
    <col min="36" max="36" width="5.88671875" style="19" customWidth="1"/>
    <col min="37" max="37" width="4.109375" style="19" customWidth="1"/>
    <col min="38" max="38" width="4.33203125" style="19" customWidth="1"/>
    <col min="39" max="39" width="4.6640625" style="19" customWidth="1"/>
    <col min="40" max="40" width="4.33203125" style="19" customWidth="1"/>
    <col min="41" max="41" width="4" style="19" customWidth="1"/>
    <col min="42" max="42" width="3.88671875" style="19" customWidth="1"/>
    <col min="43" max="43" width="4.33203125" style="19" customWidth="1"/>
    <col min="44" max="44" width="3.6640625" style="19" customWidth="1"/>
    <col min="45" max="45" width="3.33203125" style="19" customWidth="1"/>
    <col min="46" max="47" width="3.88671875" style="19" customWidth="1"/>
    <col min="48" max="48" width="4" style="19" customWidth="1"/>
    <col min="49" max="49" width="3.33203125" style="19" customWidth="1"/>
    <col min="50" max="50" width="5.6640625" style="19" customWidth="1"/>
    <col min="51" max="52" width="6.44140625" style="19" customWidth="1"/>
    <col min="53" max="53" width="5.6640625" style="19" customWidth="1"/>
    <col min="54" max="56" width="6.5546875" style="19" customWidth="1"/>
    <col min="57" max="60" width="5.6640625" style="19" customWidth="1"/>
    <col min="61" max="61" width="8.5546875" style="19" customWidth="1"/>
    <col min="62" max="62" width="7.6640625" style="19" customWidth="1"/>
    <col min="63" max="63" width="7.109375" style="19" customWidth="1"/>
    <col min="64" max="64" width="7.6640625" style="6" customWidth="1"/>
    <col min="65" max="65" width="4.88671875" style="19" customWidth="1"/>
    <col min="66" max="66" width="5.33203125" style="19" customWidth="1"/>
    <col min="67" max="67" width="4.6640625" style="6" customWidth="1"/>
    <col min="68" max="68" width="3.5546875" style="6" customWidth="1"/>
    <col min="69" max="69" width="4" style="6" customWidth="1"/>
    <col min="70" max="70" width="7.44140625" style="6" customWidth="1"/>
    <col min="71" max="71" width="7" style="6" customWidth="1"/>
    <col min="72" max="72" width="6.88671875" style="19" customWidth="1"/>
    <col min="73" max="76" width="7.6640625" style="19" customWidth="1"/>
    <col min="77" max="77" width="7" style="19" customWidth="1"/>
    <col min="78" max="78" width="8" style="19" customWidth="1"/>
    <col min="79" max="79" width="6.5546875" style="19" customWidth="1"/>
    <col min="80" max="80" width="9.33203125" style="19" customWidth="1"/>
    <col min="81" max="81" width="9.88671875" style="19" customWidth="1"/>
    <col min="82" max="16384" width="9.109375" style="19"/>
  </cols>
  <sheetData>
    <row r="1" spans="1:81">
      <c r="C1" s="24" t="s">
        <v>140</v>
      </c>
      <c r="D1" s="24"/>
      <c r="H1" s="27" t="s">
        <v>207</v>
      </c>
      <c r="I1" s="150"/>
      <c r="J1" s="150"/>
      <c r="K1" s="150"/>
      <c r="L1" s="150"/>
      <c r="M1" s="150"/>
      <c r="N1" s="150"/>
    </row>
    <row r="2" spans="1:81" ht="15" customHeight="1">
      <c r="C2" s="61" t="s">
        <v>141</v>
      </c>
      <c r="D2" s="62"/>
      <c r="H2" s="29" t="s">
        <v>204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81">
      <c r="C3" s="63" t="s">
        <v>142</v>
      </c>
      <c r="D3" s="63"/>
      <c r="H3" s="63" t="s">
        <v>208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81">
      <c r="C4" s="63" t="s">
        <v>143</v>
      </c>
      <c r="D4" s="63"/>
      <c r="H4" s="29" t="s">
        <v>209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81" ht="16.5" customHeight="1">
      <c r="C5" s="64" t="s">
        <v>144</v>
      </c>
      <c r="D5" s="64" t="s">
        <v>145</v>
      </c>
      <c r="H5" s="63" t="s">
        <v>205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81" s="2" customFormat="1" ht="17.100000000000001" customHeight="1">
      <c r="A6" s="1"/>
      <c r="C6" s="3"/>
      <c r="D6" s="4"/>
      <c r="E6" s="4"/>
      <c r="F6" s="5"/>
      <c r="G6" s="5"/>
      <c r="H6" s="5"/>
      <c r="I6" s="64" t="s">
        <v>206</v>
      </c>
      <c r="J6" s="63"/>
      <c r="K6" s="63"/>
      <c r="L6" s="64"/>
      <c r="M6" s="63"/>
      <c r="N6" s="19"/>
      <c r="O6" s="5"/>
      <c r="P6" s="6"/>
      <c r="Q6" s="6"/>
      <c r="R6" s="6"/>
      <c r="S6" s="6"/>
      <c r="T6" s="6"/>
      <c r="U6" s="6"/>
      <c r="V6" s="7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  <c r="AU6" s="7"/>
      <c r="AV6" s="7"/>
      <c r="AW6" s="7"/>
      <c r="AX6" s="6"/>
      <c r="AY6" s="6"/>
      <c r="AZ6" s="6"/>
      <c r="BA6" s="6"/>
      <c r="BB6" s="8"/>
      <c r="BC6" s="9"/>
      <c r="BD6" s="9"/>
      <c r="BE6" s="9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s="2" customFormat="1" ht="17.100000000000001" customHeight="1">
      <c r="A7" s="1"/>
      <c r="B7" s="11"/>
      <c r="C7" s="65" t="s">
        <v>170</v>
      </c>
      <c r="D7" s="4"/>
      <c r="E7" s="5"/>
      <c r="F7" s="5"/>
      <c r="G7" s="5"/>
      <c r="H7" s="5"/>
      <c r="I7" s="6"/>
      <c r="J7" s="6"/>
      <c r="K7" s="6"/>
      <c r="L7" s="6"/>
      <c r="M7" s="6"/>
      <c r="N7" s="6"/>
      <c r="O7" s="5"/>
      <c r="P7" s="6"/>
      <c r="Q7" s="6"/>
      <c r="R7" s="6"/>
      <c r="S7" s="6"/>
      <c r="T7" s="6"/>
      <c r="U7" s="6"/>
      <c r="V7" s="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9"/>
      <c r="AX7" s="9"/>
      <c r="AY7" s="9"/>
      <c r="AZ7" s="9"/>
      <c r="BA7" s="9"/>
      <c r="BB7" s="10"/>
      <c r="BC7" s="9"/>
      <c r="BD7" s="9"/>
      <c r="BE7" s="9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</row>
    <row r="8" spans="1:81" s="12" customFormat="1" ht="20.25" customHeight="1">
      <c r="B8" s="110" t="s">
        <v>0</v>
      </c>
      <c r="C8" s="110" t="s">
        <v>1</v>
      </c>
      <c r="D8" s="110" t="s">
        <v>2</v>
      </c>
      <c r="E8" s="110" t="s">
        <v>3</v>
      </c>
      <c r="F8" s="110" t="s">
        <v>4</v>
      </c>
      <c r="G8" s="110" t="s">
        <v>5</v>
      </c>
      <c r="H8" s="110" t="s">
        <v>6</v>
      </c>
      <c r="I8" s="110" t="s">
        <v>7</v>
      </c>
      <c r="J8" s="147" t="s">
        <v>8</v>
      </c>
      <c r="K8" s="98" t="s">
        <v>9</v>
      </c>
      <c r="L8" s="120" t="s">
        <v>10</v>
      </c>
      <c r="M8" s="98" t="s">
        <v>11</v>
      </c>
      <c r="N8" s="107" t="s">
        <v>12</v>
      </c>
      <c r="O8" s="108"/>
      <c r="P8" s="108"/>
      <c r="Q8" s="108"/>
      <c r="R8" s="108"/>
      <c r="S8" s="108"/>
      <c r="T8" s="108"/>
      <c r="U8" s="109"/>
      <c r="V8" s="110" t="s">
        <v>13</v>
      </c>
      <c r="W8" s="114" t="s">
        <v>14</v>
      </c>
      <c r="X8" s="115"/>
      <c r="Y8" s="115"/>
      <c r="Z8" s="116"/>
      <c r="AA8" s="127" t="s">
        <v>15</v>
      </c>
      <c r="AB8" s="128"/>
      <c r="AC8" s="128"/>
      <c r="AD8" s="129"/>
      <c r="AE8" s="114" t="s">
        <v>16</v>
      </c>
      <c r="AF8" s="115"/>
      <c r="AG8" s="116"/>
      <c r="AH8" s="133" t="s">
        <v>17</v>
      </c>
      <c r="AI8" s="134"/>
      <c r="AJ8" s="135"/>
      <c r="AK8" s="114" t="s">
        <v>18</v>
      </c>
      <c r="AL8" s="115"/>
      <c r="AM8" s="115"/>
      <c r="AN8" s="116"/>
      <c r="AO8" s="114" t="s">
        <v>19</v>
      </c>
      <c r="AP8" s="115"/>
      <c r="AQ8" s="115"/>
      <c r="AR8" s="116"/>
      <c r="AS8" s="114" t="s">
        <v>20</v>
      </c>
      <c r="AT8" s="115"/>
      <c r="AU8" s="115"/>
      <c r="AV8" s="116"/>
      <c r="AW8" s="101" t="s">
        <v>18</v>
      </c>
      <c r="AX8" s="102"/>
      <c r="AY8" s="102"/>
      <c r="AZ8" s="103"/>
      <c r="BA8" s="101" t="s">
        <v>19</v>
      </c>
      <c r="BB8" s="102"/>
      <c r="BC8" s="102"/>
      <c r="BD8" s="103"/>
      <c r="BE8" s="101" t="s">
        <v>20</v>
      </c>
      <c r="BF8" s="102"/>
      <c r="BG8" s="102"/>
      <c r="BH8" s="103"/>
      <c r="BI8" s="139" t="s">
        <v>21</v>
      </c>
      <c r="BJ8" s="139"/>
      <c r="BK8" s="139"/>
      <c r="BL8" s="139"/>
      <c r="BM8" s="139"/>
      <c r="BN8" s="139"/>
      <c r="BO8" s="140" t="s">
        <v>22</v>
      </c>
      <c r="BP8" s="141"/>
      <c r="BQ8" s="142"/>
      <c r="BR8" s="141"/>
      <c r="BS8" s="142"/>
      <c r="BT8" s="114" t="s">
        <v>23</v>
      </c>
      <c r="BU8" s="115"/>
      <c r="BV8" s="115"/>
      <c r="BW8" s="116"/>
      <c r="BX8" s="110" t="s">
        <v>24</v>
      </c>
      <c r="BY8" s="98" t="s">
        <v>25</v>
      </c>
      <c r="BZ8" s="98" t="s">
        <v>26</v>
      </c>
      <c r="CA8" s="120" t="s">
        <v>27</v>
      </c>
      <c r="CB8" s="120" t="s">
        <v>148</v>
      </c>
      <c r="CC8" s="120" t="s">
        <v>28</v>
      </c>
    </row>
    <row r="9" spans="1:81" s="12" customFormat="1">
      <c r="B9" s="123"/>
      <c r="C9" s="123"/>
      <c r="D9" s="123"/>
      <c r="E9" s="123"/>
      <c r="F9" s="123"/>
      <c r="G9" s="123"/>
      <c r="H9" s="123"/>
      <c r="I9" s="123"/>
      <c r="J9" s="148"/>
      <c r="K9" s="99"/>
      <c r="L9" s="121"/>
      <c r="M9" s="99"/>
      <c r="N9" s="110" t="s">
        <v>29</v>
      </c>
      <c r="O9" s="110" t="s">
        <v>30</v>
      </c>
      <c r="P9" s="110" t="s">
        <v>31</v>
      </c>
      <c r="Q9" s="112" t="s">
        <v>32</v>
      </c>
      <c r="R9" s="110" t="s">
        <v>33</v>
      </c>
      <c r="S9" s="112" t="s">
        <v>34</v>
      </c>
      <c r="T9" s="110" t="s">
        <v>35</v>
      </c>
      <c r="U9" s="112" t="s">
        <v>36</v>
      </c>
      <c r="V9" s="123"/>
      <c r="W9" s="124"/>
      <c r="X9" s="125"/>
      <c r="Y9" s="125"/>
      <c r="Z9" s="126"/>
      <c r="AA9" s="130"/>
      <c r="AB9" s="131"/>
      <c r="AC9" s="131"/>
      <c r="AD9" s="132"/>
      <c r="AE9" s="117"/>
      <c r="AF9" s="118"/>
      <c r="AG9" s="119"/>
      <c r="AH9" s="136"/>
      <c r="AI9" s="137"/>
      <c r="AJ9" s="138"/>
      <c r="AK9" s="117"/>
      <c r="AL9" s="118"/>
      <c r="AM9" s="118"/>
      <c r="AN9" s="119"/>
      <c r="AO9" s="117"/>
      <c r="AP9" s="118"/>
      <c r="AQ9" s="118"/>
      <c r="AR9" s="119"/>
      <c r="AS9" s="117"/>
      <c r="AT9" s="118"/>
      <c r="AU9" s="118"/>
      <c r="AV9" s="119"/>
      <c r="AW9" s="104"/>
      <c r="AX9" s="105"/>
      <c r="AY9" s="105"/>
      <c r="AZ9" s="106"/>
      <c r="BA9" s="104"/>
      <c r="BB9" s="105"/>
      <c r="BC9" s="105"/>
      <c r="BD9" s="106"/>
      <c r="BE9" s="104"/>
      <c r="BF9" s="105"/>
      <c r="BG9" s="105"/>
      <c r="BH9" s="106"/>
      <c r="BI9" s="110" t="s">
        <v>149</v>
      </c>
      <c r="BJ9" s="110" t="s">
        <v>37</v>
      </c>
      <c r="BK9" s="146" t="s">
        <v>38</v>
      </c>
      <c r="BL9" s="146"/>
      <c r="BM9" s="110" t="s">
        <v>39</v>
      </c>
      <c r="BN9" s="112" t="s">
        <v>40</v>
      </c>
      <c r="BO9" s="143"/>
      <c r="BP9" s="144"/>
      <c r="BQ9" s="145"/>
      <c r="BR9" s="144"/>
      <c r="BS9" s="145"/>
      <c r="BT9" s="117"/>
      <c r="BU9" s="118"/>
      <c r="BV9" s="118"/>
      <c r="BW9" s="119"/>
      <c r="BX9" s="123"/>
      <c r="BY9" s="99"/>
      <c r="BZ9" s="99"/>
      <c r="CA9" s="121"/>
      <c r="CB9" s="121"/>
      <c r="CC9" s="121"/>
    </row>
    <row r="10" spans="1:81" s="13" customFormat="1" ht="93.75" customHeight="1">
      <c r="B10" s="111"/>
      <c r="C10" s="111"/>
      <c r="D10" s="111"/>
      <c r="E10" s="111"/>
      <c r="F10" s="111"/>
      <c r="G10" s="111"/>
      <c r="H10" s="111"/>
      <c r="I10" s="111"/>
      <c r="J10" s="149"/>
      <c r="K10" s="100"/>
      <c r="L10" s="122"/>
      <c r="M10" s="100"/>
      <c r="N10" s="111"/>
      <c r="O10" s="111"/>
      <c r="P10" s="111"/>
      <c r="Q10" s="113"/>
      <c r="R10" s="111"/>
      <c r="S10" s="113"/>
      <c r="T10" s="111"/>
      <c r="U10" s="113"/>
      <c r="V10" s="111"/>
      <c r="W10" s="15">
        <v>0</v>
      </c>
      <c r="X10" s="14" t="s">
        <v>41</v>
      </c>
      <c r="Y10" s="14" t="s">
        <v>42</v>
      </c>
      <c r="Z10" s="14" t="s">
        <v>43</v>
      </c>
      <c r="AA10" s="14" t="s">
        <v>44</v>
      </c>
      <c r="AB10" s="14" t="s">
        <v>41</v>
      </c>
      <c r="AC10" s="14" t="s">
        <v>42</v>
      </c>
      <c r="AD10" s="14" t="s">
        <v>43</v>
      </c>
      <c r="AE10" s="14" t="s">
        <v>41</v>
      </c>
      <c r="AF10" s="14" t="s">
        <v>42</v>
      </c>
      <c r="AG10" s="14" t="s">
        <v>43</v>
      </c>
      <c r="AH10" s="14" t="s">
        <v>41</v>
      </c>
      <c r="AI10" s="14" t="s">
        <v>42</v>
      </c>
      <c r="AJ10" s="14" t="s">
        <v>43</v>
      </c>
      <c r="AK10" s="14" t="s">
        <v>45</v>
      </c>
      <c r="AL10" s="14" t="s">
        <v>46</v>
      </c>
      <c r="AM10" s="14" t="s">
        <v>47</v>
      </c>
      <c r="AN10" s="14" t="s">
        <v>48</v>
      </c>
      <c r="AO10" s="14" t="s">
        <v>45</v>
      </c>
      <c r="AP10" s="14" t="s">
        <v>46</v>
      </c>
      <c r="AQ10" s="14" t="s">
        <v>47</v>
      </c>
      <c r="AR10" s="14" t="s">
        <v>48</v>
      </c>
      <c r="AS10" s="14" t="s">
        <v>45</v>
      </c>
      <c r="AT10" s="14" t="s">
        <v>46</v>
      </c>
      <c r="AU10" s="14" t="s">
        <v>47</v>
      </c>
      <c r="AV10" s="14" t="s">
        <v>48</v>
      </c>
      <c r="AW10" s="14" t="s">
        <v>45</v>
      </c>
      <c r="AX10" s="14" t="s">
        <v>46</v>
      </c>
      <c r="AY10" s="14" t="s">
        <v>47</v>
      </c>
      <c r="AZ10" s="14" t="s">
        <v>48</v>
      </c>
      <c r="BA10" s="14" t="s">
        <v>45</v>
      </c>
      <c r="BB10" s="14" t="s">
        <v>49</v>
      </c>
      <c r="BC10" s="14" t="s">
        <v>50</v>
      </c>
      <c r="BD10" s="14" t="s">
        <v>48</v>
      </c>
      <c r="BE10" s="14" t="s">
        <v>45</v>
      </c>
      <c r="BF10" s="14" t="s">
        <v>49</v>
      </c>
      <c r="BG10" s="14" t="s">
        <v>50</v>
      </c>
      <c r="BH10" s="14" t="s">
        <v>48</v>
      </c>
      <c r="BI10" s="111"/>
      <c r="BJ10" s="111"/>
      <c r="BK10" s="15" t="s">
        <v>51</v>
      </c>
      <c r="BL10" s="16" t="s">
        <v>52</v>
      </c>
      <c r="BM10" s="111"/>
      <c r="BN10" s="113"/>
      <c r="BO10" s="17" t="s">
        <v>41</v>
      </c>
      <c r="BP10" s="17" t="s">
        <v>42</v>
      </c>
      <c r="BQ10" s="17" t="s">
        <v>43</v>
      </c>
      <c r="BR10" s="16" t="s">
        <v>53</v>
      </c>
      <c r="BS10" s="16" t="s">
        <v>54</v>
      </c>
      <c r="BT10" s="15" t="s">
        <v>55</v>
      </c>
      <c r="BU10" s="18" t="s">
        <v>56</v>
      </c>
      <c r="BV10" s="18" t="s">
        <v>57</v>
      </c>
      <c r="BW10" s="18" t="s">
        <v>58</v>
      </c>
      <c r="BX10" s="111"/>
      <c r="BY10" s="100"/>
      <c r="BZ10" s="100"/>
      <c r="CA10" s="122"/>
      <c r="CB10" s="122"/>
      <c r="CC10" s="122"/>
    </row>
    <row r="11" spans="1:81" s="43" customFormat="1" ht="10.8">
      <c r="B11" s="44">
        <v>1</v>
      </c>
      <c r="C11" s="44">
        <v>2</v>
      </c>
      <c r="D11" s="44">
        <v>3</v>
      </c>
      <c r="E11" s="44">
        <v>4</v>
      </c>
      <c r="F11" s="44">
        <v>5</v>
      </c>
      <c r="G11" s="44">
        <v>6</v>
      </c>
      <c r="H11" s="44">
        <v>7</v>
      </c>
      <c r="I11" s="44">
        <v>8</v>
      </c>
      <c r="J11" s="45">
        <v>9</v>
      </c>
      <c r="K11" s="44">
        <v>10</v>
      </c>
      <c r="L11" s="44"/>
      <c r="M11" s="44"/>
      <c r="N11" s="44">
        <v>13</v>
      </c>
      <c r="O11" s="44">
        <v>14</v>
      </c>
      <c r="P11" s="44">
        <v>15</v>
      </c>
      <c r="Q11" s="44">
        <v>16</v>
      </c>
      <c r="R11" s="44">
        <v>17</v>
      </c>
      <c r="S11" s="44">
        <v>18</v>
      </c>
      <c r="T11" s="44">
        <v>19</v>
      </c>
      <c r="U11" s="44">
        <v>20</v>
      </c>
      <c r="V11" s="70">
        <v>21</v>
      </c>
      <c r="W11" s="44"/>
      <c r="X11" s="44"/>
      <c r="Y11" s="44"/>
      <c r="Z11" s="44"/>
      <c r="AA11" s="44"/>
      <c r="AB11" s="44">
        <v>25</v>
      </c>
      <c r="AC11" s="44">
        <v>26</v>
      </c>
      <c r="AD11" s="44">
        <v>27</v>
      </c>
      <c r="AE11" s="44">
        <v>28</v>
      </c>
      <c r="AF11" s="44">
        <v>29</v>
      </c>
      <c r="AG11" s="44">
        <v>30</v>
      </c>
      <c r="AH11" s="44">
        <v>31</v>
      </c>
      <c r="AI11" s="44">
        <v>32</v>
      </c>
      <c r="AJ11" s="44">
        <v>33</v>
      </c>
      <c r="AK11" s="44"/>
      <c r="AL11" s="44">
        <v>34</v>
      </c>
      <c r="AM11" s="44">
        <v>35</v>
      </c>
      <c r="AN11" s="44"/>
      <c r="AO11" s="44">
        <v>36</v>
      </c>
      <c r="AP11" s="44">
        <v>37</v>
      </c>
      <c r="AQ11" s="44">
        <v>38</v>
      </c>
      <c r="AR11" s="44">
        <v>39</v>
      </c>
      <c r="AS11" s="44">
        <v>40</v>
      </c>
      <c r="AT11" s="44">
        <v>41</v>
      </c>
      <c r="AU11" s="44">
        <v>42</v>
      </c>
      <c r="AV11" s="44">
        <v>43</v>
      </c>
      <c r="AW11" s="44"/>
      <c r="AX11" s="44">
        <v>44</v>
      </c>
      <c r="AY11" s="44">
        <v>45</v>
      </c>
      <c r="AZ11" s="44"/>
      <c r="BA11" s="44">
        <v>46</v>
      </c>
      <c r="BB11" s="44">
        <v>47</v>
      </c>
      <c r="BC11" s="44">
        <v>48</v>
      </c>
      <c r="BD11" s="44">
        <v>49</v>
      </c>
      <c r="BE11" s="44">
        <v>50</v>
      </c>
      <c r="BF11" s="44">
        <v>51</v>
      </c>
      <c r="BG11" s="44">
        <v>52</v>
      </c>
      <c r="BH11" s="44">
        <v>53</v>
      </c>
      <c r="BI11" s="44">
        <v>54</v>
      </c>
      <c r="BJ11" s="44">
        <v>55</v>
      </c>
      <c r="BK11" s="44">
        <v>56</v>
      </c>
      <c r="BL11" s="45">
        <v>57</v>
      </c>
      <c r="BM11" s="44">
        <v>58</v>
      </c>
      <c r="BN11" s="44">
        <v>59</v>
      </c>
      <c r="BO11" s="45">
        <v>60</v>
      </c>
      <c r="BP11" s="45">
        <v>61</v>
      </c>
      <c r="BQ11" s="45">
        <v>62</v>
      </c>
      <c r="BR11" s="45"/>
      <c r="BS11" s="45">
        <v>64</v>
      </c>
      <c r="BT11" s="44">
        <v>65</v>
      </c>
      <c r="BU11" s="44">
        <v>66</v>
      </c>
      <c r="BV11" s="44">
        <v>67</v>
      </c>
      <c r="BW11" s="44">
        <v>68</v>
      </c>
      <c r="BX11" s="44">
        <v>69</v>
      </c>
      <c r="BY11" s="44">
        <v>70</v>
      </c>
      <c r="BZ11" s="44">
        <v>71</v>
      </c>
      <c r="CA11" s="44">
        <v>72</v>
      </c>
      <c r="CB11" s="44">
        <v>73</v>
      </c>
      <c r="CC11" s="44">
        <v>74</v>
      </c>
    </row>
    <row r="12" spans="1:81" s="46" customFormat="1" ht="15.75" customHeight="1">
      <c r="B12" s="68">
        <v>1</v>
      </c>
      <c r="C12" s="67" t="s">
        <v>154</v>
      </c>
      <c r="D12" s="41" t="s">
        <v>155</v>
      </c>
      <c r="E12" s="31" t="s">
        <v>59</v>
      </c>
      <c r="F12" s="33">
        <v>26</v>
      </c>
      <c r="G12" s="31" t="s">
        <v>156</v>
      </c>
      <c r="H12" s="47" t="s">
        <v>174</v>
      </c>
      <c r="I12" s="31" t="s">
        <v>34</v>
      </c>
      <c r="J12" s="48"/>
      <c r="K12" s="31" t="s">
        <v>111</v>
      </c>
      <c r="L12" s="49"/>
      <c r="M12" s="50"/>
      <c r="N12" s="51"/>
      <c r="O12" s="52"/>
      <c r="P12" s="53"/>
      <c r="Q12" s="52">
        <f>(M12/16*P12)*40%</f>
        <v>0</v>
      </c>
      <c r="R12" s="53">
        <v>8</v>
      </c>
      <c r="S12" s="52">
        <f t="shared" ref="S12:S30" si="0">(M12/16*R12)*35%</f>
        <v>0</v>
      </c>
      <c r="T12" s="53"/>
      <c r="U12" s="52">
        <f t="shared" ref="U12:U36" si="1">(M12/16*T12)*30%</f>
        <v>0</v>
      </c>
      <c r="V12" s="71">
        <f>W12+X12+Y12+Z12+BO12+BP12+BQ12</f>
        <v>8</v>
      </c>
      <c r="W12" s="52"/>
      <c r="X12" s="32"/>
      <c r="Y12" s="32">
        <v>8</v>
      </c>
      <c r="Z12" s="32"/>
      <c r="AA12" s="52"/>
      <c r="AB12" s="52">
        <f>M12/16*X12</f>
        <v>0</v>
      </c>
      <c r="AC12" s="52">
        <f>M12/16*Y12</f>
        <v>0</v>
      </c>
      <c r="AD12" s="52">
        <f>M12/16*Z12</f>
        <v>0</v>
      </c>
      <c r="AE12" s="53"/>
      <c r="AF12" s="53"/>
      <c r="AG12" s="53"/>
      <c r="AH12" s="52">
        <f>(17697/16*AE12)*20%</f>
        <v>0</v>
      </c>
      <c r="AI12" s="52">
        <f>17697/16*AF12*20%</f>
        <v>0</v>
      </c>
      <c r="AJ12" s="52">
        <f>(17697/16*AG12)*20%</f>
        <v>0</v>
      </c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1"/>
      <c r="BJ12" s="53"/>
      <c r="BK12" s="85">
        <v>2</v>
      </c>
      <c r="BL12" s="53"/>
      <c r="BM12" s="51"/>
      <c r="BN12" s="51"/>
      <c r="BO12" s="53"/>
      <c r="BP12" s="50"/>
      <c r="BQ12" s="50"/>
      <c r="BR12" s="53">
        <f>M12/16*(BO12+BP12+BQ12)</f>
        <v>0</v>
      </c>
      <c r="BS12" s="53"/>
      <c r="BT12" s="53"/>
      <c r="BU12" s="53"/>
      <c r="BV12" s="53"/>
      <c r="BW12" s="53"/>
      <c r="BX12" s="53"/>
      <c r="BY12" s="53">
        <v>30630</v>
      </c>
      <c r="BZ12" s="53"/>
      <c r="CA12" s="55"/>
      <c r="CB12" s="51">
        <f>(AB12+AC12+AD12+BR12+AA12)*10%</f>
        <v>0</v>
      </c>
      <c r="CC12" s="51"/>
    </row>
    <row r="13" spans="1:81" s="46" customFormat="1" ht="15.75" customHeight="1">
      <c r="B13" s="32">
        <v>2</v>
      </c>
      <c r="C13" s="41" t="s">
        <v>63</v>
      </c>
      <c r="D13" s="41" t="s">
        <v>139</v>
      </c>
      <c r="E13" s="31" t="s">
        <v>59</v>
      </c>
      <c r="F13" s="56">
        <v>33.119999999999997</v>
      </c>
      <c r="G13" s="31" t="s">
        <v>87</v>
      </c>
      <c r="H13" s="47" t="s">
        <v>120</v>
      </c>
      <c r="I13" s="31" t="s">
        <v>136</v>
      </c>
      <c r="J13" s="32"/>
      <c r="K13" s="31" t="s">
        <v>60</v>
      </c>
      <c r="L13" s="49"/>
      <c r="M13" s="50"/>
      <c r="N13" s="51"/>
      <c r="O13" s="51"/>
      <c r="P13" s="53">
        <v>16</v>
      </c>
      <c r="Q13" s="52">
        <f t="shared" ref="Q13:Q48" si="2">(M13/16*P13)*40%</f>
        <v>0</v>
      </c>
      <c r="R13" s="53"/>
      <c r="S13" s="52">
        <f t="shared" si="0"/>
        <v>0</v>
      </c>
      <c r="T13" s="53"/>
      <c r="U13" s="52">
        <f t="shared" si="1"/>
        <v>0</v>
      </c>
      <c r="V13" s="71">
        <f t="shared" ref="V13:V50" si="3">W13+X13+Y13+Z13+BO13+BP13+BQ13</f>
        <v>16</v>
      </c>
      <c r="W13" s="52"/>
      <c r="X13" s="32">
        <v>1</v>
      </c>
      <c r="Y13" s="32">
        <v>15</v>
      </c>
      <c r="Z13" s="32"/>
      <c r="AA13" s="52"/>
      <c r="AB13" s="52">
        <f t="shared" ref="AB13:AB48" si="4">M13/16*X13</f>
        <v>0</v>
      </c>
      <c r="AC13" s="52">
        <f t="shared" ref="AC13:AC48" si="5">M13/16*Y13</f>
        <v>0</v>
      </c>
      <c r="AD13" s="52">
        <f t="shared" ref="AD13:AD48" si="6">M13/16*Z13</f>
        <v>0</v>
      </c>
      <c r="AE13" s="53"/>
      <c r="AF13" s="53"/>
      <c r="AG13" s="53"/>
      <c r="AH13" s="52">
        <f t="shared" ref="AH13:AH48" si="7">(17697/16*AE13)*20%</f>
        <v>0</v>
      </c>
      <c r="AI13" s="52">
        <f t="shared" ref="AI13:AI48" si="8">17697/16*AF13*20%</f>
        <v>0</v>
      </c>
      <c r="AJ13" s="52">
        <f t="shared" ref="AJ13:AJ48" si="9">(17697/16*AG13)*20%</f>
        <v>0</v>
      </c>
      <c r="AK13" s="53"/>
      <c r="AL13" s="53"/>
      <c r="AM13" s="53"/>
      <c r="AN13" s="53"/>
      <c r="AO13" s="53">
        <v>1</v>
      </c>
      <c r="AP13" s="53"/>
      <c r="AQ13" s="53">
        <v>15</v>
      </c>
      <c r="AR13" s="53"/>
      <c r="AS13" s="53"/>
      <c r="AT13" s="53"/>
      <c r="AU13" s="53"/>
      <c r="AV13" s="53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1"/>
      <c r="BJ13" s="53"/>
      <c r="BK13" s="85">
        <v>8</v>
      </c>
      <c r="BL13" s="53"/>
      <c r="BM13" s="51"/>
      <c r="BN13" s="51"/>
      <c r="BO13" s="53"/>
      <c r="BP13" s="50"/>
      <c r="BQ13" s="50"/>
      <c r="BR13" s="53">
        <f t="shared" ref="BR13:BR48" si="10">M13/16*(BO13+BP13+BQ13)</f>
        <v>0</v>
      </c>
      <c r="BS13" s="53"/>
      <c r="BT13" s="53"/>
      <c r="BU13" s="53"/>
      <c r="BV13" s="53"/>
      <c r="BW13" s="53"/>
      <c r="BX13" s="53"/>
      <c r="BY13" s="53"/>
      <c r="BZ13" s="53"/>
      <c r="CA13" s="52"/>
      <c r="CB13" s="51">
        <f t="shared" ref="CB13:CB48" si="11">(AB13+AC13+AD13+BR13+AA13)*10%</f>
        <v>0</v>
      </c>
      <c r="CC13" s="51"/>
    </row>
    <row r="14" spans="1:81" s="46" customFormat="1" ht="15.75" customHeight="1">
      <c r="B14" s="32">
        <v>3</v>
      </c>
      <c r="C14" s="41" t="s">
        <v>157</v>
      </c>
      <c r="D14" s="41" t="s">
        <v>137</v>
      </c>
      <c r="E14" s="31" t="s">
        <v>59</v>
      </c>
      <c r="F14" s="33" t="s">
        <v>178</v>
      </c>
      <c r="G14" s="31" t="s">
        <v>88</v>
      </c>
      <c r="H14" s="47" t="s">
        <v>175</v>
      </c>
      <c r="I14" s="31" t="s">
        <v>136</v>
      </c>
      <c r="J14" s="32"/>
      <c r="K14" s="31" t="s">
        <v>60</v>
      </c>
      <c r="L14" s="32"/>
      <c r="M14" s="50"/>
      <c r="N14" s="51"/>
      <c r="O14" s="51"/>
      <c r="P14" s="53">
        <v>8</v>
      </c>
      <c r="Q14" s="52">
        <f t="shared" si="2"/>
        <v>0</v>
      </c>
      <c r="R14" s="53"/>
      <c r="S14" s="52">
        <f t="shared" si="0"/>
        <v>0</v>
      </c>
      <c r="T14" s="53"/>
      <c r="U14" s="52">
        <f t="shared" si="1"/>
        <v>0</v>
      </c>
      <c r="V14" s="71">
        <f t="shared" si="3"/>
        <v>8</v>
      </c>
      <c r="W14" s="52"/>
      <c r="X14" s="32">
        <v>8</v>
      </c>
      <c r="Y14" s="32"/>
      <c r="Z14" s="32"/>
      <c r="AA14" s="52"/>
      <c r="AB14" s="52">
        <f t="shared" si="4"/>
        <v>0</v>
      </c>
      <c r="AC14" s="52">
        <f t="shared" si="5"/>
        <v>0</v>
      </c>
      <c r="AD14" s="52">
        <f t="shared" si="6"/>
        <v>0</v>
      </c>
      <c r="AE14" s="53"/>
      <c r="AF14" s="53"/>
      <c r="AG14" s="53"/>
      <c r="AH14" s="52">
        <f t="shared" si="7"/>
        <v>0</v>
      </c>
      <c r="AI14" s="52">
        <f t="shared" si="8"/>
        <v>0</v>
      </c>
      <c r="AJ14" s="52">
        <f t="shared" si="9"/>
        <v>0</v>
      </c>
      <c r="AK14" s="53"/>
      <c r="AL14" s="53"/>
      <c r="AM14" s="53"/>
      <c r="AN14" s="53"/>
      <c r="AO14" s="53"/>
      <c r="AP14" s="53"/>
      <c r="AQ14" s="53"/>
      <c r="AR14" s="53">
        <v>8</v>
      </c>
      <c r="AS14" s="53"/>
      <c r="AT14" s="53"/>
      <c r="AU14" s="53"/>
      <c r="AV14" s="53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1"/>
      <c r="BJ14" s="53"/>
      <c r="BK14" s="85">
        <v>4</v>
      </c>
      <c r="BL14" s="53"/>
      <c r="BM14" s="51"/>
      <c r="BN14" s="51"/>
      <c r="BO14" s="53"/>
      <c r="BP14" s="50"/>
      <c r="BQ14" s="50"/>
      <c r="BR14" s="53">
        <f t="shared" si="10"/>
        <v>0</v>
      </c>
      <c r="BS14" s="53"/>
      <c r="BT14" s="53"/>
      <c r="BU14" s="53"/>
      <c r="BV14" s="53"/>
      <c r="BW14" s="53"/>
      <c r="BX14" s="53"/>
      <c r="BY14" s="53"/>
      <c r="BZ14" s="53"/>
      <c r="CA14" s="52"/>
      <c r="CB14" s="51">
        <f t="shared" si="11"/>
        <v>0</v>
      </c>
      <c r="CC14" s="51"/>
    </row>
    <row r="15" spans="1:81" s="46" customFormat="1" ht="15.75" customHeight="1">
      <c r="B15" s="68">
        <v>4</v>
      </c>
      <c r="C15" s="67" t="s">
        <v>64</v>
      </c>
      <c r="D15" s="41" t="s">
        <v>89</v>
      </c>
      <c r="E15" s="31" t="s">
        <v>59</v>
      </c>
      <c r="F15" s="33" t="s">
        <v>179</v>
      </c>
      <c r="G15" s="31" t="s">
        <v>89</v>
      </c>
      <c r="H15" s="47" t="s">
        <v>123</v>
      </c>
      <c r="I15" s="31" t="s">
        <v>136</v>
      </c>
      <c r="J15" s="32"/>
      <c r="K15" s="31" t="s">
        <v>60</v>
      </c>
      <c r="L15" s="32"/>
      <c r="M15" s="50"/>
      <c r="N15" s="51"/>
      <c r="O15" s="51"/>
      <c r="P15" s="53">
        <v>20</v>
      </c>
      <c r="Q15" s="52">
        <f t="shared" si="2"/>
        <v>0</v>
      </c>
      <c r="R15" s="53"/>
      <c r="S15" s="52">
        <f t="shared" si="0"/>
        <v>0</v>
      </c>
      <c r="T15" s="53"/>
      <c r="U15" s="52">
        <f t="shared" si="1"/>
        <v>0</v>
      </c>
      <c r="V15" s="71">
        <f t="shared" si="3"/>
        <v>20</v>
      </c>
      <c r="W15" s="52"/>
      <c r="X15" s="32"/>
      <c r="Y15" s="32">
        <v>20</v>
      </c>
      <c r="Z15" s="32"/>
      <c r="AA15" s="52"/>
      <c r="AB15" s="52">
        <f t="shared" si="4"/>
        <v>0</v>
      </c>
      <c r="AC15" s="52">
        <f t="shared" si="5"/>
        <v>0</v>
      </c>
      <c r="AD15" s="52">
        <f t="shared" si="6"/>
        <v>0</v>
      </c>
      <c r="AE15" s="53"/>
      <c r="AF15" s="53"/>
      <c r="AG15" s="53"/>
      <c r="AH15" s="52">
        <f t="shared" si="7"/>
        <v>0</v>
      </c>
      <c r="AI15" s="52">
        <f t="shared" si="8"/>
        <v>0</v>
      </c>
      <c r="AJ15" s="52">
        <f t="shared" si="9"/>
        <v>0</v>
      </c>
      <c r="AK15" s="53"/>
      <c r="AL15" s="53"/>
      <c r="AM15" s="53"/>
      <c r="AN15" s="53"/>
      <c r="AO15" s="53"/>
      <c r="AP15" s="53"/>
      <c r="AQ15" s="53"/>
      <c r="AR15" s="53">
        <v>20</v>
      </c>
      <c r="AS15" s="53"/>
      <c r="AT15" s="53"/>
      <c r="AU15" s="53"/>
      <c r="AV15" s="53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1"/>
      <c r="BJ15" s="53"/>
      <c r="BK15" s="85">
        <v>15</v>
      </c>
      <c r="BL15" s="53"/>
      <c r="BM15" s="51"/>
      <c r="BN15" s="51"/>
      <c r="BO15" s="53"/>
      <c r="BP15" s="50"/>
      <c r="BQ15" s="50"/>
      <c r="BR15" s="53">
        <f t="shared" si="10"/>
        <v>0</v>
      </c>
      <c r="BS15" s="53"/>
      <c r="BT15" s="53"/>
      <c r="BU15" s="53"/>
      <c r="BV15" s="53"/>
      <c r="BW15" s="53"/>
      <c r="BX15" s="53"/>
      <c r="BY15" s="53"/>
      <c r="BZ15" s="53"/>
      <c r="CA15" s="52"/>
      <c r="CB15" s="51">
        <f t="shared" si="11"/>
        <v>0</v>
      </c>
      <c r="CC15" s="51"/>
    </row>
    <row r="16" spans="1:81" s="46" customFormat="1" ht="15.75" customHeight="1">
      <c r="B16" s="68">
        <v>5</v>
      </c>
      <c r="C16" s="67" t="s">
        <v>65</v>
      </c>
      <c r="D16" s="41" t="s">
        <v>86</v>
      </c>
      <c r="E16" s="31" t="s">
        <v>59</v>
      </c>
      <c r="F16" s="33" t="s">
        <v>180</v>
      </c>
      <c r="G16" s="31" t="s">
        <v>86</v>
      </c>
      <c r="H16" s="47" t="s">
        <v>117</v>
      </c>
      <c r="I16" s="31" t="s">
        <v>136</v>
      </c>
      <c r="J16" s="32"/>
      <c r="K16" s="31" t="s">
        <v>60</v>
      </c>
      <c r="L16" s="32"/>
      <c r="M16" s="50"/>
      <c r="N16" s="51"/>
      <c r="O16" s="51"/>
      <c r="P16" s="53">
        <v>17</v>
      </c>
      <c r="Q16" s="52">
        <f t="shared" si="2"/>
        <v>0</v>
      </c>
      <c r="R16" s="53"/>
      <c r="S16" s="52">
        <f t="shared" si="0"/>
        <v>0</v>
      </c>
      <c r="T16" s="53"/>
      <c r="U16" s="52">
        <f t="shared" si="1"/>
        <v>0</v>
      </c>
      <c r="V16" s="71">
        <f t="shared" si="3"/>
        <v>17</v>
      </c>
      <c r="W16" s="52"/>
      <c r="X16" s="32">
        <v>17</v>
      </c>
      <c r="Y16" s="32"/>
      <c r="Z16" s="32"/>
      <c r="AA16" s="52"/>
      <c r="AB16" s="52">
        <f t="shared" si="4"/>
        <v>0</v>
      </c>
      <c r="AC16" s="52">
        <f t="shared" si="5"/>
        <v>0</v>
      </c>
      <c r="AD16" s="52">
        <f t="shared" si="6"/>
        <v>0</v>
      </c>
      <c r="AE16" s="53"/>
      <c r="AF16" s="53"/>
      <c r="AG16" s="53"/>
      <c r="AH16" s="52">
        <f t="shared" si="7"/>
        <v>0</v>
      </c>
      <c r="AI16" s="52">
        <f t="shared" si="8"/>
        <v>0</v>
      </c>
      <c r="AJ16" s="52">
        <f t="shared" si="9"/>
        <v>0</v>
      </c>
      <c r="AK16" s="53"/>
      <c r="AL16" s="53"/>
      <c r="AM16" s="53">
        <v>10</v>
      </c>
      <c r="AN16" s="53"/>
      <c r="AO16" s="53"/>
      <c r="AP16" s="53"/>
      <c r="AQ16" s="53"/>
      <c r="AR16" s="53"/>
      <c r="AS16" s="53"/>
      <c r="AT16" s="53"/>
      <c r="AU16" s="53"/>
      <c r="AV16" s="53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1"/>
      <c r="BJ16" s="53"/>
      <c r="BK16" s="85"/>
      <c r="BL16" s="53"/>
      <c r="BM16" s="51"/>
      <c r="BN16" s="51"/>
      <c r="BO16" s="53"/>
      <c r="BP16" s="50"/>
      <c r="BQ16" s="50"/>
      <c r="BR16" s="53">
        <f t="shared" si="10"/>
        <v>0</v>
      </c>
      <c r="BS16" s="53"/>
      <c r="BT16" s="53" t="s">
        <v>131</v>
      </c>
      <c r="BU16" s="53"/>
      <c r="BV16" s="53"/>
      <c r="BW16" s="53"/>
      <c r="BX16" s="53"/>
      <c r="BY16" s="53"/>
      <c r="BZ16" s="53"/>
      <c r="CA16" s="52"/>
      <c r="CB16" s="51">
        <f t="shared" si="11"/>
        <v>0</v>
      </c>
      <c r="CC16" s="51"/>
    </row>
    <row r="17" spans="2:81" s="46" customFormat="1" ht="15.75" customHeight="1">
      <c r="B17" s="32">
        <v>6</v>
      </c>
      <c r="C17" s="41" t="s">
        <v>66</v>
      </c>
      <c r="D17" s="41" t="s">
        <v>88</v>
      </c>
      <c r="E17" s="31" t="s">
        <v>59</v>
      </c>
      <c r="F17" s="33" t="s">
        <v>181</v>
      </c>
      <c r="G17" s="31" t="s">
        <v>88</v>
      </c>
      <c r="H17" s="47" t="s">
        <v>117</v>
      </c>
      <c r="I17" s="31" t="s">
        <v>136</v>
      </c>
      <c r="J17" s="32"/>
      <c r="K17" s="31" t="s">
        <v>60</v>
      </c>
      <c r="L17" s="49"/>
      <c r="M17" s="50"/>
      <c r="N17" s="51"/>
      <c r="O17" s="51"/>
      <c r="P17" s="53">
        <v>19</v>
      </c>
      <c r="Q17" s="52">
        <f t="shared" si="2"/>
        <v>0</v>
      </c>
      <c r="R17" s="53"/>
      <c r="S17" s="52">
        <f t="shared" si="0"/>
        <v>0</v>
      </c>
      <c r="T17" s="53"/>
      <c r="U17" s="52">
        <f t="shared" si="1"/>
        <v>0</v>
      </c>
      <c r="V17" s="71">
        <f t="shared" si="3"/>
        <v>19</v>
      </c>
      <c r="W17" s="52"/>
      <c r="X17" s="32">
        <v>4</v>
      </c>
      <c r="Y17" s="32">
        <v>15</v>
      </c>
      <c r="Z17" s="32"/>
      <c r="AA17" s="52"/>
      <c r="AB17" s="52">
        <f t="shared" si="4"/>
        <v>0</v>
      </c>
      <c r="AC17" s="52">
        <f t="shared" si="5"/>
        <v>0</v>
      </c>
      <c r="AD17" s="52">
        <f t="shared" si="6"/>
        <v>0</v>
      </c>
      <c r="AE17" s="53"/>
      <c r="AF17" s="53"/>
      <c r="AG17" s="53"/>
      <c r="AH17" s="52">
        <f t="shared" si="7"/>
        <v>0</v>
      </c>
      <c r="AI17" s="52">
        <f t="shared" si="8"/>
        <v>0</v>
      </c>
      <c r="AJ17" s="52">
        <f t="shared" si="9"/>
        <v>0</v>
      </c>
      <c r="AK17" s="53"/>
      <c r="AL17" s="53"/>
      <c r="AM17" s="53">
        <v>4</v>
      </c>
      <c r="AN17" s="53"/>
      <c r="AO17" s="53"/>
      <c r="AP17" s="53"/>
      <c r="AQ17" s="53"/>
      <c r="AR17" s="53">
        <v>15</v>
      </c>
      <c r="AS17" s="53"/>
      <c r="AT17" s="53"/>
      <c r="AU17" s="53"/>
      <c r="AV17" s="53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1"/>
      <c r="BJ17" s="53"/>
      <c r="BK17" s="85">
        <v>34</v>
      </c>
      <c r="BL17" s="53"/>
      <c r="BM17" s="51"/>
      <c r="BN17" s="51"/>
      <c r="BO17" s="53"/>
      <c r="BP17" s="50"/>
      <c r="BQ17" s="50"/>
      <c r="BR17" s="53">
        <f t="shared" si="10"/>
        <v>0</v>
      </c>
      <c r="BS17" s="53"/>
      <c r="BT17" s="53" t="s">
        <v>126</v>
      </c>
      <c r="BU17" s="53"/>
      <c r="BV17" s="53"/>
      <c r="BW17" s="53"/>
      <c r="BX17" s="53"/>
      <c r="BY17" s="53"/>
      <c r="BZ17" s="53"/>
      <c r="CA17" s="52"/>
      <c r="CB17" s="51">
        <f t="shared" si="11"/>
        <v>0</v>
      </c>
      <c r="CC17" s="51"/>
    </row>
    <row r="18" spans="2:81" s="46" customFormat="1" ht="15.75" customHeight="1">
      <c r="B18" s="96">
        <v>7</v>
      </c>
      <c r="C18" s="92" t="s">
        <v>67</v>
      </c>
      <c r="D18" s="41" t="s">
        <v>90</v>
      </c>
      <c r="E18" s="31" t="s">
        <v>59</v>
      </c>
      <c r="F18" s="33" t="s">
        <v>182</v>
      </c>
      <c r="G18" s="31" t="s">
        <v>90</v>
      </c>
      <c r="H18" s="47" t="s">
        <v>121</v>
      </c>
      <c r="I18" s="31" t="s">
        <v>104</v>
      </c>
      <c r="J18" s="32"/>
      <c r="K18" s="31" t="s">
        <v>106</v>
      </c>
      <c r="L18" s="32"/>
      <c r="M18" s="50"/>
      <c r="N18" s="51"/>
      <c r="O18" s="51"/>
      <c r="P18" s="53"/>
      <c r="Q18" s="52">
        <f t="shared" si="2"/>
        <v>0</v>
      </c>
      <c r="R18" s="53"/>
      <c r="S18" s="52">
        <f t="shared" si="0"/>
        <v>0</v>
      </c>
      <c r="T18" s="53"/>
      <c r="U18" s="52">
        <f t="shared" si="1"/>
        <v>0</v>
      </c>
      <c r="V18" s="71">
        <f t="shared" si="3"/>
        <v>6</v>
      </c>
      <c r="W18" s="52"/>
      <c r="X18" s="32"/>
      <c r="Y18" s="32">
        <v>6</v>
      </c>
      <c r="Z18" s="32"/>
      <c r="AA18" s="52"/>
      <c r="AB18" s="52">
        <f t="shared" si="4"/>
        <v>0</v>
      </c>
      <c r="AC18" s="52">
        <f t="shared" si="5"/>
        <v>0</v>
      </c>
      <c r="AD18" s="52">
        <f t="shared" si="6"/>
        <v>0</v>
      </c>
      <c r="AE18" s="53"/>
      <c r="AF18" s="53"/>
      <c r="AG18" s="53"/>
      <c r="AH18" s="52">
        <f t="shared" si="7"/>
        <v>0</v>
      </c>
      <c r="AI18" s="52">
        <f t="shared" si="8"/>
        <v>0</v>
      </c>
      <c r="AJ18" s="52">
        <f t="shared" si="9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1"/>
      <c r="BJ18" s="53"/>
      <c r="BK18" s="85">
        <v>4</v>
      </c>
      <c r="BL18" s="53"/>
      <c r="BM18" s="51"/>
      <c r="BN18" s="51"/>
      <c r="BO18" s="53"/>
      <c r="BP18" s="50"/>
      <c r="BQ18" s="50"/>
      <c r="BR18" s="53">
        <f t="shared" si="10"/>
        <v>0</v>
      </c>
      <c r="BS18" s="53"/>
      <c r="BT18" s="53"/>
      <c r="BU18" s="53"/>
      <c r="BV18" s="53"/>
      <c r="BW18" s="53"/>
      <c r="BX18" s="53"/>
      <c r="BY18" s="53"/>
      <c r="BZ18" s="53"/>
      <c r="CA18" s="52"/>
      <c r="CB18" s="51">
        <f t="shared" si="11"/>
        <v>0</v>
      </c>
      <c r="CC18" s="51"/>
    </row>
    <row r="19" spans="2:81" s="46" customFormat="1" ht="15.75" customHeight="1">
      <c r="B19" s="97"/>
      <c r="C19" s="93"/>
      <c r="D19" s="41" t="s">
        <v>150</v>
      </c>
      <c r="E19" s="31"/>
      <c r="F19" s="33"/>
      <c r="G19" s="31" t="s">
        <v>91</v>
      </c>
      <c r="H19" s="47" t="s">
        <v>121</v>
      </c>
      <c r="I19" s="31" t="s">
        <v>104</v>
      </c>
      <c r="J19" s="32"/>
      <c r="K19" s="31" t="s">
        <v>106</v>
      </c>
      <c r="L19" s="32"/>
      <c r="M19" s="50"/>
      <c r="N19" s="51"/>
      <c r="O19" s="51"/>
      <c r="P19" s="53"/>
      <c r="Q19" s="52"/>
      <c r="R19" s="53"/>
      <c r="S19" s="52"/>
      <c r="T19" s="53"/>
      <c r="U19" s="52"/>
      <c r="V19" s="71">
        <f t="shared" si="3"/>
        <v>4</v>
      </c>
      <c r="W19" s="52"/>
      <c r="X19" s="32"/>
      <c r="Y19" s="32">
        <v>4</v>
      </c>
      <c r="Z19" s="32"/>
      <c r="AA19" s="52"/>
      <c r="AB19" s="52"/>
      <c r="AC19" s="52">
        <f t="shared" si="5"/>
        <v>0</v>
      </c>
      <c r="AD19" s="52"/>
      <c r="AE19" s="53"/>
      <c r="AF19" s="53"/>
      <c r="AG19" s="53"/>
      <c r="AH19" s="52"/>
      <c r="AI19" s="52"/>
      <c r="AJ19" s="52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1"/>
      <c r="BJ19" s="53"/>
      <c r="BK19" s="85">
        <v>4</v>
      </c>
      <c r="BL19" s="53"/>
      <c r="BM19" s="51"/>
      <c r="BN19" s="51"/>
      <c r="BO19" s="53"/>
      <c r="BP19" s="50"/>
      <c r="BQ19" s="50"/>
      <c r="BR19" s="53"/>
      <c r="BS19" s="53"/>
      <c r="BT19" s="53"/>
      <c r="BU19" s="53"/>
      <c r="BV19" s="53"/>
      <c r="BW19" s="53"/>
      <c r="BX19" s="53"/>
      <c r="BY19" s="53"/>
      <c r="BZ19" s="53"/>
      <c r="CA19" s="52"/>
      <c r="CB19" s="51"/>
      <c r="CC19" s="51"/>
    </row>
    <row r="20" spans="2:81" s="46" customFormat="1" ht="15.75" customHeight="1">
      <c r="B20" s="97"/>
      <c r="C20" s="93"/>
      <c r="D20" s="75" t="s">
        <v>91</v>
      </c>
      <c r="E20" s="31" t="s">
        <v>59</v>
      </c>
      <c r="F20" s="33" t="s">
        <v>183</v>
      </c>
      <c r="G20" s="31" t="s">
        <v>91</v>
      </c>
      <c r="H20" s="47" t="s">
        <v>121</v>
      </c>
      <c r="I20" s="31" t="s">
        <v>104</v>
      </c>
      <c r="J20" s="32"/>
      <c r="K20" s="31" t="s">
        <v>106</v>
      </c>
      <c r="L20" s="49"/>
      <c r="M20" s="50"/>
      <c r="N20" s="51"/>
      <c r="O20" s="51"/>
      <c r="P20" s="53"/>
      <c r="Q20" s="52">
        <f t="shared" si="2"/>
        <v>0</v>
      </c>
      <c r="R20" s="53"/>
      <c r="S20" s="52">
        <f t="shared" si="0"/>
        <v>0</v>
      </c>
      <c r="T20" s="53"/>
      <c r="U20" s="52">
        <f t="shared" si="1"/>
        <v>0</v>
      </c>
      <c r="V20" s="71">
        <f t="shared" si="3"/>
        <v>10</v>
      </c>
      <c r="W20" s="52"/>
      <c r="X20" s="32"/>
      <c r="Y20" s="32">
        <v>8</v>
      </c>
      <c r="Z20" s="32">
        <v>2</v>
      </c>
      <c r="AA20" s="52"/>
      <c r="AB20" s="52">
        <f t="shared" si="4"/>
        <v>0</v>
      </c>
      <c r="AC20" s="52">
        <f t="shared" si="5"/>
        <v>0</v>
      </c>
      <c r="AD20" s="52">
        <f t="shared" si="6"/>
        <v>0</v>
      </c>
      <c r="AE20" s="53"/>
      <c r="AF20" s="53"/>
      <c r="AG20" s="53"/>
      <c r="AH20" s="52">
        <f t="shared" si="7"/>
        <v>0</v>
      </c>
      <c r="AI20" s="52">
        <f t="shared" si="8"/>
        <v>0</v>
      </c>
      <c r="AJ20" s="52">
        <f t="shared" si="9"/>
        <v>0</v>
      </c>
      <c r="AK20" s="53"/>
      <c r="AL20" s="53"/>
      <c r="AM20" s="53"/>
      <c r="AN20" s="53"/>
      <c r="AO20" s="53">
        <v>2</v>
      </c>
      <c r="AP20" s="53"/>
      <c r="AQ20" s="53">
        <v>6</v>
      </c>
      <c r="AR20" s="53"/>
      <c r="AS20" s="53">
        <v>2</v>
      </c>
      <c r="AT20" s="53"/>
      <c r="AU20" s="53"/>
      <c r="AV20" s="53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1"/>
      <c r="BJ20" s="53"/>
      <c r="BK20" s="85">
        <v>4</v>
      </c>
      <c r="BL20" s="53"/>
      <c r="BM20" s="51"/>
      <c r="BN20" s="51"/>
      <c r="BO20" s="53"/>
      <c r="BP20" s="50"/>
      <c r="BQ20" s="50"/>
      <c r="BR20" s="53">
        <f t="shared" si="10"/>
        <v>0</v>
      </c>
      <c r="BS20" s="53"/>
      <c r="BT20" s="53"/>
      <c r="BU20" s="53"/>
      <c r="BV20" s="53"/>
      <c r="BW20" s="53"/>
      <c r="BX20" s="53"/>
      <c r="BY20" s="53"/>
      <c r="BZ20" s="53"/>
      <c r="CA20" s="52"/>
      <c r="CB20" s="51">
        <f t="shared" si="11"/>
        <v>0</v>
      </c>
      <c r="CC20" s="51"/>
    </row>
    <row r="21" spans="2:81" s="46" customFormat="1" ht="27" customHeight="1">
      <c r="B21" s="32">
        <v>8</v>
      </c>
      <c r="C21" s="41" t="s">
        <v>68</v>
      </c>
      <c r="D21" s="41" t="s">
        <v>93</v>
      </c>
      <c r="E21" s="31" t="s">
        <v>59</v>
      </c>
      <c r="F21" s="33" t="s">
        <v>203</v>
      </c>
      <c r="G21" s="31" t="s">
        <v>93</v>
      </c>
      <c r="H21" s="47" t="s">
        <v>116</v>
      </c>
      <c r="I21" s="31" t="s">
        <v>104</v>
      </c>
      <c r="J21" s="32"/>
      <c r="K21" s="31" t="s">
        <v>106</v>
      </c>
      <c r="L21" s="49"/>
      <c r="M21" s="50"/>
      <c r="N21" s="51"/>
      <c r="O21" s="51"/>
      <c r="P21" s="53"/>
      <c r="Q21" s="52">
        <f t="shared" si="2"/>
        <v>0</v>
      </c>
      <c r="R21" s="53"/>
      <c r="S21" s="52">
        <f t="shared" si="0"/>
        <v>0</v>
      </c>
      <c r="T21" s="53"/>
      <c r="U21" s="52">
        <f t="shared" si="1"/>
        <v>0</v>
      </c>
      <c r="V21" s="71">
        <f t="shared" si="3"/>
        <v>25</v>
      </c>
      <c r="W21" s="52"/>
      <c r="X21" s="32"/>
      <c r="Y21" s="32">
        <v>25</v>
      </c>
      <c r="Z21" s="32"/>
      <c r="AA21" s="52"/>
      <c r="AB21" s="52">
        <f t="shared" si="4"/>
        <v>0</v>
      </c>
      <c r="AC21" s="52">
        <f t="shared" si="5"/>
        <v>0</v>
      </c>
      <c r="AD21" s="52">
        <f t="shared" si="6"/>
        <v>0</v>
      </c>
      <c r="AE21" s="53"/>
      <c r="AF21" s="53"/>
      <c r="AG21" s="53"/>
      <c r="AH21" s="52">
        <f t="shared" si="7"/>
        <v>0</v>
      </c>
      <c r="AI21" s="52">
        <f t="shared" si="8"/>
        <v>0</v>
      </c>
      <c r="AJ21" s="52">
        <f t="shared" si="9"/>
        <v>0</v>
      </c>
      <c r="AK21" s="53"/>
      <c r="AL21" s="53"/>
      <c r="AM21" s="53"/>
      <c r="AN21" s="53"/>
      <c r="AO21" s="53"/>
      <c r="AP21" s="53"/>
      <c r="AQ21" s="53">
        <v>25</v>
      </c>
      <c r="AR21" s="53"/>
      <c r="AS21" s="53"/>
      <c r="AT21" s="53"/>
      <c r="AU21" s="53"/>
      <c r="AV21" s="53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1"/>
      <c r="BJ21" s="53"/>
      <c r="BK21" s="85">
        <v>15</v>
      </c>
      <c r="BL21" s="53"/>
      <c r="BM21" s="51"/>
      <c r="BN21" s="51"/>
      <c r="BO21" s="53"/>
      <c r="BP21" s="50"/>
      <c r="BQ21" s="50"/>
      <c r="BR21" s="53">
        <f t="shared" si="10"/>
        <v>0</v>
      </c>
      <c r="BS21" s="53"/>
      <c r="BT21" s="53" t="s">
        <v>128</v>
      </c>
      <c r="BU21" s="53"/>
      <c r="BV21" s="53"/>
      <c r="BW21" s="53"/>
      <c r="BX21" s="53"/>
      <c r="BY21" s="53"/>
      <c r="BZ21" s="53"/>
      <c r="CA21" s="52"/>
      <c r="CB21" s="51">
        <f t="shared" si="11"/>
        <v>0</v>
      </c>
      <c r="CC21" s="51"/>
    </row>
    <row r="22" spans="2:81" s="46" customFormat="1" ht="15.75" customHeight="1">
      <c r="B22" s="68">
        <v>9</v>
      </c>
      <c r="C22" s="67" t="s">
        <v>112</v>
      </c>
      <c r="D22" s="41" t="s">
        <v>151</v>
      </c>
      <c r="E22" s="31" t="s">
        <v>59</v>
      </c>
      <c r="F22" s="33" t="s">
        <v>184</v>
      </c>
      <c r="G22" s="31" t="s">
        <v>94</v>
      </c>
      <c r="H22" s="47" t="s">
        <v>118</v>
      </c>
      <c r="I22" s="31" t="s">
        <v>36</v>
      </c>
      <c r="J22" s="32"/>
      <c r="K22" s="31" t="s">
        <v>106</v>
      </c>
      <c r="L22" s="49"/>
      <c r="M22" s="50"/>
      <c r="N22" s="51"/>
      <c r="O22" s="51"/>
      <c r="P22" s="53"/>
      <c r="Q22" s="52">
        <f t="shared" si="2"/>
        <v>0</v>
      </c>
      <c r="R22" s="53"/>
      <c r="S22" s="52">
        <f t="shared" si="0"/>
        <v>0</v>
      </c>
      <c r="T22" s="53">
        <v>12</v>
      </c>
      <c r="U22" s="52">
        <f t="shared" si="1"/>
        <v>0</v>
      </c>
      <c r="V22" s="71">
        <f t="shared" si="3"/>
        <v>12</v>
      </c>
      <c r="W22" s="51"/>
      <c r="X22" s="32"/>
      <c r="Y22" s="32">
        <v>10</v>
      </c>
      <c r="Z22" s="32">
        <v>2</v>
      </c>
      <c r="AA22" s="52"/>
      <c r="AB22" s="52">
        <f t="shared" si="4"/>
        <v>0</v>
      </c>
      <c r="AC22" s="52">
        <f t="shared" si="5"/>
        <v>0</v>
      </c>
      <c r="AD22" s="52">
        <f t="shared" si="6"/>
        <v>0</v>
      </c>
      <c r="AE22" s="53"/>
      <c r="AF22" s="53"/>
      <c r="AG22" s="53"/>
      <c r="AH22" s="52">
        <f t="shared" si="7"/>
        <v>0</v>
      </c>
      <c r="AI22" s="52">
        <f t="shared" si="8"/>
        <v>0</v>
      </c>
      <c r="AJ22" s="52">
        <f t="shared" si="9"/>
        <v>0</v>
      </c>
      <c r="AK22" s="53"/>
      <c r="AL22" s="53"/>
      <c r="AM22" s="53"/>
      <c r="AN22" s="53"/>
      <c r="AO22" s="53">
        <v>2</v>
      </c>
      <c r="AP22" s="53"/>
      <c r="AQ22" s="53">
        <v>8</v>
      </c>
      <c r="AR22" s="53"/>
      <c r="AS22" s="53">
        <v>2</v>
      </c>
      <c r="AT22" s="53"/>
      <c r="AU22" s="53"/>
      <c r="AV22" s="53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1"/>
      <c r="BJ22" s="53"/>
      <c r="BK22" s="85">
        <v>5</v>
      </c>
      <c r="BL22" s="53"/>
      <c r="BM22" s="51"/>
      <c r="BN22" s="51"/>
      <c r="BO22" s="53"/>
      <c r="BP22" s="50"/>
      <c r="BQ22" s="50"/>
      <c r="BR22" s="53">
        <f t="shared" si="10"/>
        <v>0</v>
      </c>
      <c r="BS22" s="53"/>
      <c r="BT22" s="53" t="s">
        <v>158</v>
      </c>
      <c r="BU22" s="53"/>
      <c r="BV22" s="53"/>
      <c r="BW22" s="53"/>
      <c r="BX22" s="53"/>
      <c r="BY22" s="53"/>
      <c r="BZ22" s="53"/>
      <c r="CA22" s="52"/>
      <c r="CB22" s="51">
        <f t="shared" si="11"/>
        <v>0</v>
      </c>
      <c r="CC22" s="51"/>
    </row>
    <row r="23" spans="2:81" s="46" customFormat="1" ht="15.75" customHeight="1">
      <c r="B23" s="32">
        <v>12</v>
      </c>
      <c r="C23" s="42" t="s">
        <v>69</v>
      </c>
      <c r="D23" s="41" t="s">
        <v>95</v>
      </c>
      <c r="E23" s="31" t="s">
        <v>59</v>
      </c>
      <c r="F23" s="31" t="s">
        <v>185</v>
      </c>
      <c r="G23" s="31" t="s">
        <v>95</v>
      </c>
      <c r="H23" s="47" t="s">
        <v>176</v>
      </c>
      <c r="I23" s="31" t="s">
        <v>36</v>
      </c>
      <c r="J23" s="32"/>
      <c r="K23" s="31" t="s">
        <v>106</v>
      </c>
      <c r="L23" s="49"/>
      <c r="M23" s="50"/>
      <c r="N23" s="51"/>
      <c r="O23" s="51"/>
      <c r="P23" s="53"/>
      <c r="Q23" s="52">
        <f t="shared" si="2"/>
        <v>0</v>
      </c>
      <c r="R23" s="53"/>
      <c r="S23" s="52">
        <f t="shared" si="0"/>
        <v>0</v>
      </c>
      <c r="T23" s="66">
        <v>18.5</v>
      </c>
      <c r="U23" s="52">
        <f t="shared" si="1"/>
        <v>0</v>
      </c>
      <c r="V23" s="71">
        <f t="shared" si="3"/>
        <v>17.5</v>
      </c>
      <c r="W23" s="52"/>
      <c r="X23" s="32">
        <v>6.5</v>
      </c>
      <c r="Y23" s="32">
        <v>10</v>
      </c>
      <c r="Z23" s="32">
        <v>1</v>
      </c>
      <c r="AA23" s="52"/>
      <c r="AB23" s="52">
        <f t="shared" si="4"/>
        <v>0</v>
      </c>
      <c r="AC23" s="52">
        <f t="shared" si="5"/>
        <v>0</v>
      </c>
      <c r="AD23" s="52">
        <f t="shared" si="6"/>
        <v>0</v>
      </c>
      <c r="AE23" s="53"/>
      <c r="AF23" s="53"/>
      <c r="AG23" s="53"/>
      <c r="AH23" s="52">
        <f t="shared" si="7"/>
        <v>0</v>
      </c>
      <c r="AI23" s="52">
        <f t="shared" si="8"/>
        <v>0</v>
      </c>
      <c r="AJ23" s="52">
        <f t="shared" si="9"/>
        <v>0</v>
      </c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1"/>
      <c r="BJ23" s="53"/>
      <c r="BK23" s="85">
        <v>9</v>
      </c>
      <c r="BL23" s="53"/>
      <c r="BM23" s="51"/>
      <c r="BN23" s="51"/>
      <c r="BO23" s="53"/>
      <c r="BP23" s="50"/>
      <c r="BQ23" s="50"/>
      <c r="BR23" s="53">
        <f t="shared" si="10"/>
        <v>0</v>
      </c>
      <c r="BS23" s="53"/>
      <c r="BT23" s="53"/>
      <c r="BU23" s="53"/>
      <c r="BV23" s="53"/>
      <c r="BW23" s="53"/>
      <c r="BX23" s="53"/>
      <c r="BY23" s="53"/>
      <c r="BZ23" s="53"/>
      <c r="CA23" s="52"/>
      <c r="CB23" s="51">
        <f t="shared" si="11"/>
        <v>0</v>
      </c>
      <c r="CC23" s="51"/>
    </row>
    <row r="24" spans="2:81" s="46" customFormat="1" ht="15.75" customHeight="1">
      <c r="B24" s="32"/>
      <c r="C24" s="42" t="s">
        <v>159</v>
      </c>
      <c r="D24" s="41" t="s">
        <v>89</v>
      </c>
      <c r="E24" s="31" t="s">
        <v>59</v>
      </c>
      <c r="F24" s="31" t="s">
        <v>186</v>
      </c>
      <c r="G24" s="41" t="s">
        <v>89</v>
      </c>
      <c r="H24" s="47" t="s">
        <v>177</v>
      </c>
      <c r="I24" s="31" t="s">
        <v>36</v>
      </c>
      <c r="J24" s="32"/>
      <c r="K24" s="31" t="s">
        <v>106</v>
      </c>
      <c r="L24" s="49"/>
      <c r="M24" s="50"/>
      <c r="N24" s="51"/>
      <c r="O24" s="51"/>
      <c r="P24" s="53"/>
      <c r="Q24" s="52"/>
      <c r="R24" s="53"/>
      <c r="S24" s="52"/>
      <c r="T24" s="66" t="s">
        <v>45</v>
      </c>
      <c r="U24" s="52"/>
      <c r="V24" s="71">
        <f t="shared" si="3"/>
        <v>21</v>
      </c>
      <c r="W24" s="52"/>
      <c r="X24" s="32">
        <v>4</v>
      </c>
      <c r="Y24" s="32">
        <v>17</v>
      </c>
      <c r="Z24" s="32"/>
      <c r="AA24" s="52"/>
      <c r="AB24" s="52"/>
      <c r="AC24" s="52">
        <f t="shared" si="5"/>
        <v>0</v>
      </c>
      <c r="AD24" s="52"/>
      <c r="AE24" s="53"/>
      <c r="AF24" s="53"/>
      <c r="AG24" s="53"/>
      <c r="AH24" s="52"/>
      <c r="AI24" s="52"/>
      <c r="AJ24" s="52"/>
      <c r="AK24" s="53"/>
      <c r="AL24" s="53"/>
      <c r="AM24" s="53"/>
      <c r="AN24" s="53"/>
      <c r="AO24" s="53"/>
      <c r="AP24" s="53">
        <v>4</v>
      </c>
      <c r="AQ24" s="53"/>
      <c r="AR24" s="53">
        <v>13</v>
      </c>
      <c r="AS24" s="53"/>
      <c r="AT24" s="53"/>
      <c r="AU24" s="53"/>
      <c r="AV24" s="53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1"/>
      <c r="BJ24" s="53"/>
      <c r="BK24" s="85"/>
      <c r="BL24" s="53"/>
      <c r="BM24" s="51"/>
      <c r="BN24" s="51"/>
      <c r="BO24" s="53"/>
      <c r="BP24" s="50"/>
      <c r="BQ24" s="50"/>
      <c r="BR24" s="53"/>
      <c r="BS24" s="53"/>
      <c r="BT24" s="53" t="s">
        <v>160</v>
      </c>
      <c r="BU24" s="53"/>
      <c r="BV24" s="53"/>
      <c r="BW24" s="53"/>
      <c r="BX24" s="53"/>
      <c r="BY24" s="53"/>
      <c r="BZ24" s="53"/>
      <c r="CA24" s="52"/>
      <c r="CB24" s="51"/>
      <c r="CC24" s="51"/>
    </row>
    <row r="25" spans="2:81" s="46" customFormat="1" ht="15.75" customHeight="1">
      <c r="B25" s="32">
        <v>13</v>
      </c>
      <c r="C25" s="41" t="s">
        <v>70</v>
      </c>
      <c r="D25" s="41" t="s">
        <v>138</v>
      </c>
      <c r="E25" s="31" t="s">
        <v>59</v>
      </c>
      <c r="F25" s="33" t="s">
        <v>152</v>
      </c>
      <c r="G25" s="31" t="s">
        <v>96</v>
      </c>
      <c r="H25" s="47"/>
      <c r="I25" s="31" t="s">
        <v>103</v>
      </c>
      <c r="J25" s="32"/>
      <c r="K25" s="31" t="s">
        <v>107</v>
      </c>
      <c r="L25" s="49"/>
      <c r="M25" s="50"/>
      <c r="N25" s="51"/>
      <c r="O25" s="51"/>
      <c r="P25" s="53"/>
      <c r="Q25" s="52">
        <f t="shared" si="2"/>
        <v>0</v>
      </c>
      <c r="R25" s="53"/>
      <c r="S25" s="52">
        <f t="shared" si="0"/>
        <v>0</v>
      </c>
      <c r="T25" s="53"/>
      <c r="U25" s="52">
        <f t="shared" si="1"/>
        <v>0</v>
      </c>
      <c r="V25" s="71">
        <f t="shared" si="3"/>
        <v>16</v>
      </c>
      <c r="W25" s="52"/>
      <c r="X25" s="32"/>
      <c r="Y25" s="32">
        <v>16</v>
      </c>
      <c r="Z25" s="32"/>
      <c r="AA25" s="52"/>
      <c r="AB25" s="52">
        <f t="shared" si="4"/>
        <v>0</v>
      </c>
      <c r="AC25" s="52">
        <f t="shared" si="5"/>
        <v>0</v>
      </c>
      <c r="AD25" s="52">
        <f t="shared" si="6"/>
        <v>0</v>
      </c>
      <c r="AE25" s="53"/>
      <c r="AF25" s="53"/>
      <c r="AG25" s="53"/>
      <c r="AH25" s="52">
        <f t="shared" si="7"/>
        <v>0</v>
      </c>
      <c r="AI25" s="52">
        <f t="shared" si="8"/>
        <v>0</v>
      </c>
      <c r="AJ25" s="52">
        <f t="shared" si="9"/>
        <v>0</v>
      </c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1"/>
      <c r="BJ25" s="53"/>
      <c r="BK25" s="85">
        <v>7</v>
      </c>
      <c r="BL25" s="53"/>
      <c r="BM25" s="51"/>
      <c r="BN25" s="51"/>
      <c r="BO25" s="53"/>
      <c r="BP25" s="50"/>
      <c r="BQ25" s="50"/>
      <c r="BR25" s="53">
        <f t="shared" si="10"/>
        <v>0</v>
      </c>
      <c r="BS25" s="53"/>
      <c r="BT25" s="53"/>
      <c r="BU25" s="53"/>
      <c r="BV25" s="53"/>
      <c r="BW25" s="53"/>
      <c r="BX25" s="53"/>
      <c r="BY25" s="53"/>
      <c r="BZ25" s="53"/>
      <c r="CA25" s="52"/>
      <c r="CB25" s="51">
        <f t="shared" si="11"/>
        <v>0</v>
      </c>
      <c r="CC25" s="51"/>
    </row>
    <row r="26" spans="2:81" s="46" customFormat="1" ht="15.75" customHeight="1">
      <c r="B26" s="32">
        <v>14</v>
      </c>
      <c r="C26" s="41" t="s">
        <v>71</v>
      </c>
      <c r="D26" s="41" t="s">
        <v>93</v>
      </c>
      <c r="E26" s="31" t="s">
        <v>59</v>
      </c>
      <c r="F26" s="33" t="s">
        <v>187</v>
      </c>
      <c r="G26" s="31" t="s">
        <v>93</v>
      </c>
      <c r="H26" s="47"/>
      <c r="I26" s="31" t="s">
        <v>103</v>
      </c>
      <c r="J26" s="32"/>
      <c r="K26" s="31" t="s">
        <v>107</v>
      </c>
      <c r="L26" s="49"/>
      <c r="M26" s="50"/>
      <c r="N26" s="51"/>
      <c r="O26" s="51"/>
      <c r="P26" s="53"/>
      <c r="Q26" s="52">
        <f t="shared" si="2"/>
        <v>0</v>
      </c>
      <c r="R26" s="53"/>
      <c r="S26" s="52">
        <f t="shared" si="0"/>
        <v>0</v>
      </c>
      <c r="T26" s="53"/>
      <c r="U26" s="52">
        <f t="shared" si="1"/>
        <v>0</v>
      </c>
      <c r="V26" s="71">
        <f t="shared" si="3"/>
        <v>25</v>
      </c>
      <c r="W26" s="52"/>
      <c r="X26" s="32"/>
      <c r="Y26" s="32">
        <v>25</v>
      </c>
      <c r="Z26" s="32"/>
      <c r="AA26" s="52"/>
      <c r="AB26" s="52">
        <f t="shared" si="4"/>
        <v>0</v>
      </c>
      <c r="AC26" s="52">
        <f t="shared" si="5"/>
        <v>0</v>
      </c>
      <c r="AD26" s="52">
        <f t="shared" si="6"/>
        <v>0</v>
      </c>
      <c r="AE26" s="53"/>
      <c r="AF26" s="53"/>
      <c r="AG26" s="53"/>
      <c r="AH26" s="52">
        <f t="shared" si="7"/>
        <v>0</v>
      </c>
      <c r="AI26" s="52">
        <f t="shared" si="8"/>
        <v>0</v>
      </c>
      <c r="AJ26" s="52">
        <f t="shared" si="9"/>
        <v>0</v>
      </c>
      <c r="AK26" s="53"/>
      <c r="AL26" s="53"/>
      <c r="AM26" s="53"/>
      <c r="AN26" s="53"/>
      <c r="AO26" s="53">
        <v>5</v>
      </c>
      <c r="AP26" s="53"/>
      <c r="AQ26" s="53">
        <v>20</v>
      </c>
      <c r="AR26" s="53"/>
      <c r="AS26" s="53"/>
      <c r="AT26" s="53"/>
      <c r="AU26" s="53"/>
      <c r="AV26" s="53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1"/>
      <c r="BJ26" s="53"/>
      <c r="BK26" s="85">
        <v>3</v>
      </c>
      <c r="BL26" s="53"/>
      <c r="BM26" s="51"/>
      <c r="BN26" s="51"/>
      <c r="BO26" s="53"/>
      <c r="BP26" s="50"/>
      <c r="BQ26" s="50"/>
      <c r="BR26" s="53">
        <f t="shared" si="10"/>
        <v>0</v>
      </c>
      <c r="BS26" s="53"/>
      <c r="BT26" s="53" t="s">
        <v>127</v>
      </c>
      <c r="BU26" s="53"/>
      <c r="BV26" s="53"/>
      <c r="BW26" s="53"/>
      <c r="BX26" s="53"/>
      <c r="BY26" s="53"/>
      <c r="BZ26" s="53"/>
      <c r="CA26" s="52"/>
      <c r="CB26" s="51">
        <f t="shared" si="11"/>
        <v>0</v>
      </c>
      <c r="CC26" s="51"/>
    </row>
    <row r="27" spans="2:81" s="46" customFormat="1" ht="15.75" customHeight="1">
      <c r="B27" s="32">
        <v>16</v>
      </c>
      <c r="C27" s="42" t="s">
        <v>72</v>
      </c>
      <c r="D27" s="41" t="s">
        <v>89</v>
      </c>
      <c r="E27" s="31" t="s">
        <v>59</v>
      </c>
      <c r="F27" s="33" t="s">
        <v>188</v>
      </c>
      <c r="G27" s="31" t="s">
        <v>89</v>
      </c>
      <c r="H27" s="47"/>
      <c r="I27" s="31" t="s">
        <v>103</v>
      </c>
      <c r="J27" s="32"/>
      <c r="K27" s="31" t="s">
        <v>107</v>
      </c>
      <c r="L27" s="49"/>
      <c r="M27" s="50"/>
      <c r="N27" s="51"/>
      <c r="O27" s="51"/>
      <c r="P27" s="54"/>
      <c r="Q27" s="52">
        <f t="shared" si="2"/>
        <v>0</v>
      </c>
      <c r="R27" s="54"/>
      <c r="S27" s="52">
        <f t="shared" si="0"/>
        <v>0</v>
      </c>
      <c r="T27" s="54"/>
      <c r="U27" s="52">
        <f t="shared" si="1"/>
        <v>0</v>
      </c>
      <c r="V27" s="71">
        <f t="shared" si="3"/>
        <v>20</v>
      </c>
      <c r="W27" s="52"/>
      <c r="X27" s="32">
        <v>9</v>
      </c>
      <c r="Y27" s="32">
        <v>8</v>
      </c>
      <c r="Z27" s="32">
        <v>3</v>
      </c>
      <c r="AA27" s="52"/>
      <c r="AB27" s="52">
        <f t="shared" si="4"/>
        <v>0</v>
      </c>
      <c r="AC27" s="52">
        <f t="shared" si="5"/>
        <v>0</v>
      </c>
      <c r="AD27" s="52">
        <f t="shared" si="6"/>
        <v>0</v>
      </c>
      <c r="AE27" s="53"/>
      <c r="AF27" s="53"/>
      <c r="AG27" s="53"/>
      <c r="AH27" s="52">
        <f t="shared" si="7"/>
        <v>0</v>
      </c>
      <c r="AI27" s="52">
        <f t="shared" si="8"/>
        <v>0</v>
      </c>
      <c r="AJ27" s="52">
        <f t="shared" si="9"/>
        <v>0</v>
      </c>
      <c r="AK27" s="53"/>
      <c r="AL27" s="54">
        <v>3</v>
      </c>
      <c r="AM27" s="54"/>
      <c r="AN27" s="54">
        <v>6</v>
      </c>
      <c r="AO27" s="54"/>
      <c r="AP27" s="54"/>
      <c r="AQ27" s="54"/>
      <c r="AR27" s="54">
        <v>8</v>
      </c>
      <c r="AS27" s="53"/>
      <c r="AT27" s="53">
        <v>3</v>
      </c>
      <c r="AU27" s="54"/>
      <c r="AV27" s="54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1"/>
      <c r="BJ27" s="54"/>
      <c r="BK27" s="85">
        <v>9</v>
      </c>
      <c r="BL27" s="53"/>
      <c r="BM27" s="51"/>
      <c r="BN27" s="51"/>
      <c r="BO27" s="53"/>
      <c r="BP27" s="50"/>
      <c r="BQ27" s="50"/>
      <c r="BR27" s="53">
        <f t="shared" si="10"/>
        <v>0</v>
      </c>
      <c r="BS27" s="53"/>
      <c r="BT27" s="54"/>
      <c r="BU27" s="53"/>
      <c r="BV27" s="53"/>
      <c r="BW27" s="53"/>
      <c r="BX27" s="54"/>
      <c r="BY27" s="54"/>
      <c r="BZ27" s="53"/>
      <c r="CA27" s="52"/>
      <c r="CB27" s="51">
        <f t="shared" si="11"/>
        <v>0</v>
      </c>
      <c r="CC27" s="51"/>
    </row>
    <row r="28" spans="2:81" s="46" customFormat="1" ht="15.75" customHeight="1">
      <c r="B28" s="32">
        <v>17</v>
      </c>
      <c r="C28" s="41" t="s">
        <v>161</v>
      </c>
      <c r="D28" s="41" t="s">
        <v>96</v>
      </c>
      <c r="E28" s="31" t="s">
        <v>59</v>
      </c>
      <c r="F28" s="33" t="s">
        <v>189</v>
      </c>
      <c r="G28" s="31" t="s">
        <v>96</v>
      </c>
      <c r="H28" s="57"/>
      <c r="I28" s="31" t="s">
        <v>103</v>
      </c>
      <c r="J28" s="32"/>
      <c r="K28" s="31" t="s">
        <v>107</v>
      </c>
      <c r="L28" s="49"/>
      <c r="M28" s="50"/>
      <c r="N28" s="51"/>
      <c r="O28" s="51"/>
      <c r="P28" s="53"/>
      <c r="Q28" s="52">
        <f t="shared" si="2"/>
        <v>0</v>
      </c>
      <c r="R28" s="53"/>
      <c r="S28" s="52">
        <f t="shared" si="0"/>
        <v>0</v>
      </c>
      <c r="T28" s="53">
        <v>21</v>
      </c>
      <c r="U28" s="52">
        <f t="shared" si="1"/>
        <v>0</v>
      </c>
      <c r="V28" s="71">
        <f t="shared" si="3"/>
        <v>21</v>
      </c>
      <c r="W28" s="52"/>
      <c r="X28" s="32"/>
      <c r="Y28" s="32">
        <v>18</v>
      </c>
      <c r="Z28" s="32">
        <v>3</v>
      </c>
      <c r="AA28" s="52"/>
      <c r="AB28" s="52">
        <f t="shared" si="4"/>
        <v>0</v>
      </c>
      <c r="AC28" s="52">
        <f t="shared" si="5"/>
        <v>0</v>
      </c>
      <c r="AD28" s="52">
        <f t="shared" si="6"/>
        <v>0</v>
      </c>
      <c r="AE28" s="53"/>
      <c r="AF28" s="53"/>
      <c r="AG28" s="53"/>
      <c r="AH28" s="52">
        <f t="shared" si="7"/>
        <v>0</v>
      </c>
      <c r="AI28" s="52">
        <f t="shared" si="8"/>
        <v>0</v>
      </c>
      <c r="AJ28" s="52">
        <f t="shared" si="9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1"/>
      <c r="BJ28" s="53"/>
      <c r="BK28" s="85">
        <v>1</v>
      </c>
      <c r="BL28" s="53"/>
      <c r="BM28" s="51"/>
      <c r="BN28" s="51"/>
      <c r="BO28" s="53"/>
      <c r="BP28" s="50"/>
      <c r="BQ28" s="50"/>
      <c r="BR28" s="53">
        <f t="shared" si="10"/>
        <v>0</v>
      </c>
      <c r="BS28" s="53"/>
      <c r="BT28" s="53" t="s">
        <v>130</v>
      </c>
      <c r="BU28" s="53"/>
      <c r="BV28" s="53"/>
      <c r="BW28" s="53"/>
      <c r="BX28" s="53"/>
      <c r="BY28" s="53"/>
      <c r="BZ28" s="53"/>
      <c r="CA28" s="52"/>
      <c r="CB28" s="51">
        <f t="shared" si="11"/>
        <v>0</v>
      </c>
      <c r="CC28" s="51"/>
    </row>
    <row r="29" spans="2:81" s="46" customFormat="1" ht="15.75" customHeight="1">
      <c r="B29" s="32">
        <v>18</v>
      </c>
      <c r="C29" s="42" t="s">
        <v>73</v>
      </c>
      <c r="D29" s="41" t="s">
        <v>98</v>
      </c>
      <c r="E29" s="31" t="s">
        <v>59</v>
      </c>
      <c r="F29" s="33" t="s">
        <v>190</v>
      </c>
      <c r="G29" s="31" t="s">
        <v>98</v>
      </c>
      <c r="H29" s="57"/>
      <c r="I29" s="31" t="s">
        <v>103</v>
      </c>
      <c r="J29" s="32"/>
      <c r="K29" s="31" t="s">
        <v>107</v>
      </c>
      <c r="L29" s="49"/>
      <c r="M29" s="50"/>
      <c r="N29" s="51"/>
      <c r="O29" s="51"/>
      <c r="P29" s="54"/>
      <c r="Q29" s="52">
        <f t="shared" si="2"/>
        <v>0</v>
      </c>
      <c r="R29" s="54"/>
      <c r="S29" s="52">
        <f t="shared" si="0"/>
        <v>0</v>
      </c>
      <c r="T29" s="54"/>
      <c r="U29" s="52">
        <f t="shared" si="1"/>
        <v>0</v>
      </c>
      <c r="V29" s="71">
        <f t="shared" si="3"/>
        <v>18</v>
      </c>
      <c r="W29" s="52"/>
      <c r="X29" s="32"/>
      <c r="Y29" s="32">
        <v>18</v>
      </c>
      <c r="Z29" s="32"/>
      <c r="AA29" s="52"/>
      <c r="AB29" s="52">
        <f t="shared" si="4"/>
        <v>0</v>
      </c>
      <c r="AC29" s="52">
        <f t="shared" si="5"/>
        <v>0</v>
      </c>
      <c r="AD29" s="52">
        <f t="shared" si="6"/>
        <v>0</v>
      </c>
      <c r="AE29" s="53"/>
      <c r="AF29" s="53"/>
      <c r="AG29" s="53"/>
      <c r="AH29" s="52">
        <f t="shared" si="7"/>
        <v>0</v>
      </c>
      <c r="AI29" s="52">
        <f t="shared" si="8"/>
        <v>0</v>
      </c>
      <c r="AJ29" s="52">
        <f t="shared" si="9"/>
        <v>0</v>
      </c>
      <c r="AK29" s="53"/>
      <c r="AL29" s="54"/>
      <c r="AM29" s="54"/>
      <c r="AN29" s="54"/>
      <c r="AO29" s="54"/>
      <c r="AP29" s="54"/>
      <c r="AQ29" s="54"/>
      <c r="AR29" s="54"/>
      <c r="AS29" s="53"/>
      <c r="AT29" s="53"/>
      <c r="AU29" s="54"/>
      <c r="AV29" s="54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1"/>
      <c r="BJ29" s="54"/>
      <c r="BK29" s="85">
        <v>3</v>
      </c>
      <c r="BL29" s="53"/>
      <c r="BM29" s="51"/>
      <c r="BN29" s="51"/>
      <c r="BO29" s="53"/>
      <c r="BP29" s="50"/>
      <c r="BQ29" s="50"/>
      <c r="BR29" s="53">
        <f t="shared" si="10"/>
        <v>0</v>
      </c>
      <c r="BS29" s="53"/>
      <c r="BT29" s="54"/>
      <c r="BU29" s="53"/>
      <c r="BV29" s="53"/>
      <c r="BW29" s="53"/>
      <c r="BX29" s="54"/>
      <c r="BY29" s="54"/>
      <c r="BZ29" s="53"/>
      <c r="CA29" s="52">
        <v>17697</v>
      </c>
      <c r="CB29" s="51">
        <f t="shared" si="11"/>
        <v>0</v>
      </c>
      <c r="CC29" s="51"/>
    </row>
    <row r="30" spans="2:81" s="46" customFormat="1" ht="15.75" customHeight="1">
      <c r="B30" s="32">
        <v>19</v>
      </c>
      <c r="C30" s="42" t="s">
        <v>74</v>
      </c>
      <c r="D30" s="41" t="s">
        <v>90</v>
      </c>
      <c r="E30" s="31" t="s">
        <v>59</v>
      </c>
      <c r="F30" s="33" t="s">
        <v>191</v>
      </c>
      <c r="G30" s="31" t="s">
        <v>90</v>
      </c>
      <c r="H30" s="47"/>
      <c r="I30" s="31" t="s">
        <v>103</v>
      </c>
      <c r="J30" s="32"/>
      <c r="K30" s="31" t="s">
        <v>107</v>
      </c>
      <c r="L30" s="49"/>
      <c r="M30" s="50"/>
      <c r="N30" s="51"/>
      <c r="O30" s="51"/>
      <c r="P30" s="54"/>
      <c r="Q30" s="52">
        <f t="shared" si="2"/>
        <v>0</v>
      </c>
      <c r="R30" s="54"/>
      <c r="S30" s="52">
        <f t="shared" si="0"/>
        <v>0</v>
      </c>
      <c r="T30" s="54"/>
      <c r="U30" s="52">
        <f t="shared" si="1"/>
        <v>0</v>
      </c>
      <c r="V30" s="71">
        <f t="shared" si="3"/>
        <v>8</v>
      </c>
      <c r="W30" s="52"/>
      <c r="X30" s="32"/>
      <c r="Y30" s="32">
        <v>6</v>
      </c>
      <c r="Z30" s="32">
        <v>2</v>
      </c>
      <c r="AA30" s="52"/>
      <c r="AB30" s="52">
        <f t="shared" si="4"/>
        <v>0</v>
      </c>
      <c r="AC30" s="52">
        <f t="shared" si="5"/>
        <v>0</v>
      </c>
      <c r="AD30" s="52">
        <f t="shared" si="6"/>
        <v>0</v>
      </c>
      <c r="AE30" s="53"/>
      <c r="AF30" s="53"/>
      <c r="AG30" s="53"/>
      <c r="AH30" s="52">
        <f t="shared" si="7"/>
        <v>0</v>
      </c>
      <c r="AI30" s="52">
        <f t="shared" si="8"/>
        <v>0</v>
      </c>
      <c r="AJ30" s="52">
        <f t="shared" si="9"/>
        <v>0</v>
      </c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1"/>
      <c r="BJ30" s="54"/>
      <c r="BK30" s="85">
        <v>2</v>
      </c>
      <c r="BL30" s="53"/>
      <c r="BM30" s="51"/>
      <c r="BN30" s="51"/>
      <c r="BO30" s="53"/>
      <c r="BP30" s="50"/>
      <c r="BQ30" s="50"/>
      <c r="BR30" s="53">
        <f t="shared" si="10"/>
        <v>0</v>
      </c>
      <c r="BS30" s="53"/>
      <c r="BT30" s="53"/>
      <c r="BU30" s="53"/>
      <c r="BV30" s="53"/>
      <c r="BW30" s="53"/>
      <c r="BX30" s="53"/>
      <c r="BY30" s="54">
        <v>30630</v>
      </c>
      <c r="BZ30" s="53"/>
      <c r="CA30" s="52"/>
      <c r="CB30" s="51">
        <f t="shared" si="11"/>
        <v>0</v>
      </c>
      <c r="CC30" s="51"/>
    </row>
    <row r="31" spans="2:81" s="84" customFormat="1" ht="15.75" customHeight="1">
      <c r="B31" s="94">
        <v>21</v>
      </c>
      <c r="C31" s="90" t="s">
        <v>75</v>
      </c>
      <c r="D31" s="76" t="s">
        <v>97</v>
      </c>
      <c r="E31" s="77" t="s">
        <v>59</v>
      </c>
      <c r="F31" s="56" t="s">
        <v>192</v>
      </c>
      <c r="G31" s="77" t="s">
        <v>97</v>
      </c>
      <c r="H31" s="78"/>
      <c r="I31" s="77" t="s">
        <v>103</v>
      </c>
      <c r="J31" s="79"/>
      <c r="K31" s="77" t="s">
        <v>107</v>
      </c>
      <c r="L31" s="80"/>
      <c r="M31" s="81"/>
      <c r="N31" s="82"/>
      <c r="O31" s="82"/>
      <c r="P31" s="83"/>
      <c r="Q31" s="55">
        <f t="shared" si="2"/>
        <v>0</v>
      </c>
      <c r="R31" s="83"/>
      <c r="S31" s="55">
        <f t="shared" ref="S31:S48" si="12">(M31/16*R31)*35%</f>
        <v>0</v>
      </c>
      <c r="T31" s="83"/>
      <c r="U31" s="55">
        <f t="shared" si="1"/>
        <v>0</v>
      </c>
      <c r="V31" s="71">
        <f t="shared" si="3"/>
        <v>14</v>
      </c>
      <c r="W31" s="55"/>
      <c r="X31" s="79"/>
      <c r="Y31" s="79">
        <v>12</v>
      </c>
      <c r="Z31" s="79">
        <v>2</v>
      </c>
      <c r="AA31" s="55"/>
      <c r="AB31" s="55">
        <f t="shared" si="4"/>
        <v>0</v>
      </c>
      <c r="AC31" s="55">
        <f t="shared" si="5"/>
        <v>0</v>
      </c>
      <c r="AD31" s="55">
        <f t="shared" si="6"/>
        <v>0</v>
      </c>
      <c r="AE31" s="83"/>
      <c r="AF31" s="83"/>
      <c r="AG31" s="83"/>
      <c r="AH31" s="55">
        <f t="shared" si="7"/>
        <v>0</v>
      </c>
      <c r="AI31" s="55">
        <f t="shared" si="8"/>
        <v>0</v>
      </c>
      <c r="AJ31" s="55">
        <f t="shared" si="9"/>
        <v>0</v>
      </c>
      <c r="AK31" s="82"/>
      <c r="AL31" s="83"/>
      <c r="AM31" s="83"/>
      <c r="AN31" s="83"/>
      <c r="AO31" s="83">
        <v>2</v>
      </c>
      <c r="AP31" s="83"/>
      <c r="AQ31" s="83">
        <v>10</v>
      </c>
      <c r="AR31" s="83"/>
      <c r="AS31" s="83">
        <v>2</v>
      </c>
      <c r="AT31" s="83"/>
      <c r="AU31" s="83"/>
      <c r="AV31" s="83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82"/>
      <c r="BJ31" s="83"/>
      <c r="BK31" s="86">
        <v>6</v>
      </c>
      <c r="BL31" s="83"/>
      <c r="BM31" s="82"/>
      <c r="BN31" s="82"/>
      <c r="BO31" s="83"/>
      <c r="BP31" s="81"/>
      <c r="BQ31" s="81"/>
      <c r="BR31" s="83">
        <f t="shared" si="10"/>
        <v>0</v>
      </c>
      <c r="BS31" s="83"/>
      <c r="BT31" s="83" t="s">
        <v>133</v>
      </c>
      <c r="BU31" s="83"/>
      <c r="BV31" s="83"/>
      <c r="BW31" s="83"/>
      <c r="BX31" s="83"/>
      <c r="BY31" s="83"/>
      <c r="BZ31" s="83"/>
      <c r="CA31" s="55"/>
      <c r="CB31" s="82">
        <f t="shared" si="11"/>
        <v>0</v>
      </c>
      <c r="CC31" s="82"/>
    </row>
    <row r="32" spans="2:81" s="84" customFormat="1" ht="15.75" customHeight="1">
      <c r="B32" s="95"/>
      <c r="C32" s="91"/>
      <c r="D32" s="76" t="s">
        <v>92</v>
      </c>
      <c r="E32" s="77" t="s">
        <v>59</v>
      </c>
      <c r="F32" s="56" t="s">
        <v>192</v>
      </c>
      <c r="G32" s="77" t="s">
        <v>92</v>
      </c>
      <c r="H32" s="78"/>
      <c r="I32" s="77" t="s">
        <v>103</v>
      </c>
      <c r="J32" s="79"/>
      <c r="K32" s="77" t="s">
        <v>107</v>
      </c>
      <c r="L32" s="80"/>
      <c r="M32" s="81"/>
      <c r="N32" s="82"/>
      <c r="O32" s="82"/>
      <c r="P32" s="83"/>
      <c r="Q32" s="55">
        <f t="shared" si="2"/>
        <v>0</v>
      </c>
      <c r="R32" s="83"/>
      <c r="S32" s="55">
        <f t="shared" si="12"/>
        <v>0</v>
      </c>
      <c r="T32" s="83"/>
      <c r="U32" s="55">
        <f t="shared" si="1"/>
        <v>0</v>
      </c>
      <c r="V32" s="71">
        <f t="shared" si="3"/>
        <v>1</v>
      </c>
      <c r="W32" s="55"/>
      <c r="X32" s="79"/>
      <c r="Y32" s="79">
        <v>1</v>
      </c>
      <c r="Z32" s="79"/>
      <c r="AA32" s="55"/>
      <c r="AB32" s="55">
        <f t="shared" si="4"/>
        <v>0</v>
      </c>
      <c r="AC32" s="55">
        <f t="shared" si="5"/>
        <v>0</v>
      </c>
      <c r="AD32" s="55">
        <f t="shared" si="6"/>
        <v>0</v>
      </c>
      <c r="AE32" s="83"/>
      <c r="AF32" s="83"/>
      <c r="AG32" s="83"/>
      <c r="AH32" s="55">
        <v>0</v>
      </c>
      <c r="AI32" s="55">
        <v>0</v>
      </c>
      <c r="AJ32" s="55">
        <f t="shared" si="9"/>
        <v>0</v>
      </c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82"/>
      <c r="BJ32" s="83"/>
      <c r="BK32" s="86"/>
      <c r="BL32" s="83"/>
      <c r="BM32" s="82"/>
      <c r="BN32" s="82"/>
      <c r="BO32" s="83"/>
      <c r="BP32" s="81"/>
      <c r="BQ32" s="81"/>
      <c r="BR32" s="83">
        <f t="shared" si="10"/>
        <v>0</v>
      </c>
      <c r="BS32" s="83"/>
      <c r="BT32" s="83"/>
      <c r="BU32" s="83"/>
      <c r="BV32" s="83"/>
      <c r="BW32" s="83"/>
      <c r="BX32" s="83"/>
      <c r="BY32" s="83"/>
      <c r="BZ32" s="83"/>
      <c r="CA32" s="55"/>
      <c r="CB32" s="82">
        <f t="shared" si="11"/>
        <v>0</v>
      </c>
      <c r="CC32" s="82"/>
    </row>
    <row r="33" spans="2:81" s="46" customFormat="1" ht="15.75" customHeight="1">
      <c r="B33" s="32">
        <v>22</v>
      </c>
      <c r="C33" s="42" t="s">
        <v>76</v>
      </c>
      <c r="D33" s="41" t="s">
        <v>88</v>
      </c>
      <c r="E33" s="31" t="s">
        <v>59</v>
      </c>
      <c r="F33" s="33" t="s">
        <v>193</v>
      </c>
      <c r="G33" s="31" t="s">
        <v>88</v>
      </c>
      <c r="H33" s="47"/>
      <c r="I33" s="31" t="s">
        <v>103</v>
      </c>
      <c r="J33" s="32"/>
      <c r="K33" s="31" t="s">
        <v>107</v>
      </c>
      <c r="L33" s="49"/>
      <c r="M33" s="50"/>
      <c r="N33" s="51"/>
      <c r="O33" s="51"/>
      <c r="P33" s="53"/>
      <c r="Q33" s="52">
        <f t="shared" si="2"/>
        <v>0</v>
      </c>
      <c r="R33" s="53"/>
      <c r="S33" s="52">
        <f t="shared" si="12"/>
        <v>0</v>
      </c>
      <c r="T33" s="53"/>
      <c r="U33" s="52">
        <f t="shared" si="1"/>
        <v>0</v>
      </c>
      <c r="V33" s="71">
        <f t="shared" si="3"/>
        <v>23</v>
      </c>
      <c r="W33" s="52"/>
      <c r="X33" s="32"/>
      <c r="Y33" s="32">
        <v>19</v>
      </c>
      <c r="Z33" s="32">
        <v>4</v>
      </c>
      <c r="AA33" s="52"/>
      <c r="AB33" s="52">
        <f t="shared" si="4"/>
        <v>0</v>
      </c>
      <c r="AC33" s="52">
        <f t="shared" si="5"/>
        <v>0</v>
      </c>
      <c r="AD33" s="52">
        <f t="shared" si="6"/>
        <v>0</v>
      </c>
      <c r="AE33" s="53"/>
      <c r="AF33" s="53"/>
      <c r="AG33" s="53"/>
      <c r="AH33" s="52">
        <f t="shared" si="7"/>
        <v>0</v>
      </c>
      <c r="AI33" s="52">
        <f t="shared" si="8"/>
        <v>0</v>
      </c>
      <c r="AJ33" s="52">
        <f t="shared" si="9"/>
        <v>0</v>
      </c>
      <c r="AK33" s="53"/>
      <c r="AL33" s="53"/>
      <c r="AM33" s="53"/>
      <c r="AN33" s="53"/>
      <c r="AO33" s="53"/>
      <c r="AP33" s="53">
        <v>5</v>
      </c>
      <c r="AQ33" s="53"/>
      <c r="AR33" s="53">
        <v>14</v>
      </c>
      <c r="AS33" s="53"/>
      <c r="AT33" s="53">
        <v>4</v>
      </c>
      <c r="AU33" s="53"/>
      <c r="AV33" s="53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1"/>
      <c r="BJ33" s="53"/>
      <c r="BK33" s="85">
        <v>9</v>
      </c>
      <c r="BL33" s="53"/>
      <c r="BM33" s="51"/>
      <c r="BN33" s="51"/>
      <c r="BO33" s="53"/>
      <c r="BP33" s="50"/>
      <c r="BQ33" s="50"/>
      <c r="BR33" s="53">
        <f t="shared" si="10"/>
        <v>0</v>
      </c>
      <c r="BS33" s="53"/>
      <c r="BT33" s="53" t="s">
        <v>162</v>
      </c>
      <c r="BU33" s="53"/>
      <c r="BV33" s="53"/>
      <c r="BW33" s="53"/>
      <c r="BX33" s="53"/>
      <c r="BY33" s="53"/>
      <c r="BZ33" s="53"/>
      <c r="CA33" s="52"/>
      <c r="CB33" s="51">
        <f t="shared" si="11"/>
        <v>0</v>
      </c>
      <c r="CC33" s="51"/>
    </row>
    <row r="34" spans="2:81" s="46" customFormat="1" ht="15.75" customHeight="1">
      <c r="B34" s="68"/>
      <c r="C34" s="73" t="s">
        <v>153</v>
      </c>
      <c r="D34" s="41" t="s">
        <v>98</v>
      </c>
      <c r="E34" s="31" t="s">
        <v>100</v>
      </c>
      <c r="F34" s="33" t="s">
        <v>163</v>
      </c>
      <c r="G34" s="41" t="s">
        <v>98</v>
      </c>
      <c r="H34" s="47"/>
      <c r="I34" s="31" t="s">
        <v>103</v>
      </c>
      <c r="J34" s="32"/>
      <c r="K34" s="31" t="s">
        <v>105</v>
      </c>
      <c r="L34" s="49"/>
      <c r="M34" s="50"/>
      <c r="N34" s="51"/>
      <c r="O34" s="51"/>
      <c r="P34" s="53"/>
      <c r="Q34" s="52"/>
      <c r="R34" s="53"/>
      <c r="S34" s="52"/>
      <c r="T34" s="53"/>
      <c r="U34" s="52"/>
      <c r="V34" s="71">
        <f t="shared" si="3"/>
        <v>18</v>
      </c>
      <c r="W34" s="52"/>
      <c r="X34" s="32">
        <v>6</v>
      </c>
      <c r="Y34" s="32">
        <v>12</v>
      </c>
      <c r="Z34" s="32"/>
      <c r="AA34" s="52"/>
      <c r="AB34" s="52"/>
      <c r="AC34" s="52">
        <f t="shared" si="5"/>
        <v>0</v>
      </c>
      <c r="AD34" s="52"/>
      <c r="AE34" s="53"/>
      <c r="AF34" s="53"/>
      <c r="AG34" s="53"/>
      <c r="AH34" s="52"/>
      <c r="AI34" s="52"/>
      <c r="AJ34" s="52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1"/>
      <c r="BJ34" s="53"/>
      <c r="BK34" s="85">
        <v>9</v>
      </c>
      <c r="BL34" s="53"/>
      <c r="BM34" s="51"/>
      <c r="BN34" s="51"/>
      <c r="BO34" s="53"/>
      <c r="BP34" s="50"/>
      <c r="BQ34" s="50"/>
      <c r="BR34" s="53"/>
      <c r="BS34" s="53"/>
      <c r="BT34" s="53"/>
      <c r="BU34" s="53"/>
      <c r="BV34" s="53"/>
      <c r="BW34" s="53"/>
      <c r="BX34" s="53"/>
      <c r="BY34" s="53"/>
      <c r="BZ34" s="53"/>
      <c r="CA34" s="52">
        <v>17697</v>
      </c>
      <c r="CB34" s="51"/>
      <c r="CC34" s="51"/>
    </row>
    <row r="35" spans="2:81" s="46" customFormat="1" ht="15.75" customHeight="1">
      <c r="B35" s="68">
        <v>24</v>
      </c>
      <c r="C35" s="72" t="s">
        <v>77</v>
      </c>
      <c r="D35" s="41" t="s">
        <v>86</v>
      </c>
      <c r="E35" s="31" t="s">
        <v>100</v>
      </c>
      <c r="F35" s="33" t="s">
        <v>194</v>
      </c>
      <c r="G35" s="31" t="s">
        <v>86</v>
      </c>
      <c r="H35" s="58" t="s">
        <v>122</v>
      </c>
      <c r="I35" s="31" t="s">
        <v>136</v>
      </c>
      <c r="J35" s="32"/>
      <c r="K35" s="31" t="s">
        <v>108</v>
      </c>
      <c r="L35" s="49"/>
      <c r="M35" s="50"/>
      <c r="N35" s="51"/>
      <c r="O35" s="51"/>
      <c r="P35" s="59">
        <v>19</v>
      </c>
      <c r="Q35" s="52">
        <f t="shared" si="2"/>
        <v>0</v>
      </c>
      <c r="R35" s="59"/>
      <c r="S35" s="52">
        <f t="shared" si="12"/>
        <v>0</v>
      </c>
      <c r="T35" s="59"/>
      <c r="U35" s="52">
        <f t="shared" si="1"/>
        <v>0</v>
      </c>
      <c r="V35" s="71">
        <f t="shared" si="3"/>
        <v>19</v>
      </c>
      <c r="W35" s="52"/>
      <c r="X35" s="32">
        <v>19</v>
      </c>
      <c r="Y35" s="32"/>
      <c r="Z35" s="32"/>
      <c r="AA35" s="52"/>
      <c r="AB35" s="52">
        <f t="shared" si="4"/>
        <v>0</v>
      </c>
      <c r="AC35" s="52">
        <f t="shared" si="5"/>
        <v>0</v>
      </c>
      <c r="AD35" s="52">
        <f t="shared" si="6"/>
        <v>0</v>
      </c>
      <c r="AE35" s="53"/>
      <c r="AF35" s="53"/>
      <c r="AG35" s="53"/>
      <c r="AH35" s="52">
        <f t="shared" si="7"/>
        <v>0</v>
      </c>
      <c r="AI35" s="52">
        <f t="shared" si="8"/>
        <v>0</v>
      </c>
      <c r="AJ35" s="52">
        <f t="shared" si="9"/>
        <v>0</v>
      </c>
      <c r="AK35" s="53"/>
      <c r="AL35" s="59"/>
      <c r="AM35" s="59">
        <v>12</v>
      </c>
      <c r="AN35" s="59"/>
      <c r="AO35" s="59"/>
      <c r="AP35" s="59"/>
      <c r="AQ35" s="59"/>
      <c r="AR35" s="59"/>
      <c r="AS35" s="53"/>
      <c r="AT35" s="53"/>
      <c r="AU35" s="59"/>
      <c r="AV35" s="59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1"/>
      <c r="BJ35" s="59"/>
      <c r="BK35" s="85">
        <v>38</v>
      </c>
      <c r="BL35" s="53"/>
      <c r="BM35" s="51"/>
      <c r="BN35" s="51"/>
      <c r="BO35" s="53"/>
      <c r="BP35" s="50"/>
      <c r="BQ35" s="50"/>
      <c r="BR35" s="53">
        <f t="shared" si="10"/>
        <v>0</v>
      </c>
      <c r="BS35" s="53"/>
      <c r="BT35" s="59" t="s">
        <v>132</v>
      </c>
      <c r="BU35" s="53"/>
      <c r="BV35" s="53"/>
      <c r="BW35" s="53"/>
      <c r="BX35" s="59"/>
      <c r="BY35" s="59"/>
      <c r="BZ35" s="53"/>
      <c r="CA35" s="52"/>
      <c r="CB35" s="51">
        <f t="shared" si="11"/>
        <v>0</v>
      </c>
      <c r="CC35" s="51"/>
    </row>
    <row r="36" spans="2:81" s="46" customFormat="1" ht="26.25" customHeight="1">
      <c r="B36" s="32">
        <v>25</v>
      </c>
      <c r="C36" s="41" t="s">
        <v>78</v>
      </c>
      <c r="D36" s="41" t="s">
        <v>86</v>
      </c>
      <c r="E36" s="31" t="s">
        <v>100</v>
      </c>
      <c r="F36" s="33" t="s">
        <v>195</v>
      </c>
      <c r="G36" s="31" t="s">
        <v>86</v>
      </c>
      <c r="H36" s="47" t="s">
        <v>125</v>
      </c>
      <c r="I36" s="31" t="s">
        <v>34</v>
      </c>
      <c r="J36" s="32"/>
      <c r="K36" s="31" t="s">
        <v>109</v>
      </c>
      <c r="L36" s="49"/>
      <c r="M36" s="50"/>
      <c r="N36" s="51"/>
      <c r="O36" s="51"/>
      <c r="P36" s="53"/>
      <c r="Q36" s="52">
        <f t="shared" si="2"/>
        <v>0</v>
      </c>
      <c r="R36" s="53">
        <v>19</v>
      </c>
      <c r="S36" s="52">
        <f t="shared" si="12"/>
        <v>0</v>
      </c>
      <c r="T36" s="53"/>
      <c r="U36" s="52">
        <f t="shared" si="1"/>
        <v>0</v>
      </c>
      <c r="V36" s="71">
        <f t="shared" si="3"/>
        <v>19</v>
      </c>
      <c r="W36" s="52"/>
      <c r="X36" s="32">
        <v>19</v>
      </c>
      <c r="Y36" s="32"/>
      <c r="Z36" s="32"/>
      <c r="AA36" s="52"/>
      <c r="AB36" s="52">
        <f t="shared" si="4"/>
        <v>0</v>
      </c>
      <c r="AC36" s="52">
        <f t="shared" si="5"/>
        <v>0</v>
      </c>
      <c r="AD36" s="52">
        <f t="shared" si="6"/>
        <v>0</v>
      </c>
      <c r="AE36" s="53"/>
      <c r="AF36" s="53"/>
      <c r="AG36" s="53"/>
      <c r="AH36" s="52">
        <f t="shared" si="7"/>
        <v>0</v>
      </c>
      <c r="AI36" s="52">
        <f t="shared" si="8"/>
        <v>0</v>
      </c>
      <c r="AJ36" s="52">
        <f t="shared" si="9"/>
        <v>0</v>
      </c>
      <c r="AK36" s="53"/>
      <c r="AL36" s="53"/>
      <c r="AM36" s="53">
        <v>12</v>
      </c>
      <c r="AN36" s="53"/>
      <c r="AO36" s="53"/>
      <c r="AP36" s="53"/>
      <c r="AQ36" s="53"/>
      <c r="AR36" s="53"/>
      <c r="AS36" s="53"/>
      <c r="AT36" s="53"/>
      <c r="AU36" s="53"/>
      <c r="AV36" s="53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1"/>
      <c r="BJ36" s="53"/>
      <c r="BK36" s="85"/>
      <c r="BL36" s="53"/>
      <c r="BM36" s="51"/>
      <c r="BN36" s="51"/>
      <c r="BO36" s="53"/>
      <c r="BP36" s="50"/>
      <c r="BQ36" s="50"/>
      <c r="BR36" s="53">
        <f t="shared" si="10"/>
        <v>0</v>
      </c>
      <c r="BS36" s="53"/>
      <c r="BT36" s="53" t="s">
        <v>129</v>
      </c>
      <c r="BU36" s="53"/>
      <c r="BV36" s="53"/>
      <c r="BW36" s="53"/>
      <c r="BX36" s="53"/>
      <c r="BY36" s="53"/>
      <c r="BZ36" s="53"/>
      <c r="CA36" s="52"/>
      <c r="CB36" s="51">
        <f t="shared" si="11"/>
        <v>0</v>
      </c>
      <c r="CC36" s="51"/>
    </row>
    <row r="37" spans="2:81" s="46" customFormat="1" ht="29.25" customHeight="1">
      <c r="B37" s="68">
        <v>26</v>
      </c>
      <c r="C37" s="67" t="s">
        <v>79</v>
      </c>
      <c r="D37" s="41" t="s">
        <v>86</v>
      </c>
      <c r="E37" s="31" t="s">
        <v>100</v>
      </c>
      <c r="F37" s="33" t="s">
        <v>196</v>
      </c>
      <c r="G37" s="31" t="s">
        <v>86</v>
      </c>
      <c r="H37" s="47" t="s">
        <v>124</v>
      </c>
      <c r="I37" s="31" t="s">
        <v>34</v>
      </c>
      <c r="J37" s="32"/>
      <c r="K37" s="31" t="s">
        <v>109</v>
      </c>
      <c r="L37" s="49"/>
      <c r="M37" s="50"/>
      <c r="N37" s="51"/>
      <c r="O37" s="51"/>
      <c r="P37" s="53"/>
      <c r="Q37" s="52">
        <f t="shared" si="2"/>
        <v>0</v>
      </c>
      <c r="R37" s="53">
        <v>18</v>
      </c>
      <c r="S37" s="52">
        <f t="shared" si="12"/>
        <v>0</v>
      </c>
      <c r="T37" s="53"/>
      <c r="U37" s="52">
        <f>(M37/16*T37)*30%</f>
        <v>0</v>
      </c>
      <c r="V37" s="71">
        <f t="shared" si="3"/>
        <v>18</v>
      </c>
      <c r="W37" s="52"/>
      <c r="X37" s="32">
        <v>18</v>
      </c>
      <c r="Y37" s="32"/>
      <c r="Z37" s="32"/>
      <c r="AA37" s="52"/>
      <c r="AB37" s="52">
        <f t="shared" si="4"/>
        <v>0</v>
      </c>
      <c r="AC37" s="52">
        <f t="shared" si="5"/>
        <v>0</v>
      </c>
      <c r="AD37" s="52">
        <f t="shared" si="6"/>
        <v>0</v>
      </c>
      <c r="AE37" s="53"/>
      <c r="AF37" s="53"/>
      <c r="AG37" s="53"/>
      <c r="AH37" s="52">
        <f t="shared" si="7"/>
        <v>0</v>
      </c>
      <c r="AI37" s="52">
        <f t="shared" si="8"/>
        <v>0</v>
      </c>
      <c r="AJ37" s="52">
        <f t="shared" si="9"/>
        <v>0</v>
      </c>
      <c r="AK37" s="53"/>
      <c r="AL37" s="53"/>
      <c r="AM37" s="53">
        <v>12</v>
      </c>
      <c r="AN37" s="53"/>
      <c r="AO37" s="53"/>
      <c r="AP37" s="53"/>
      <c r="AQ37" s="53"/>
      <c r="AR37" s="53"/>
      <c r="AS37" s="53"/>
      <c r="AT37" s="53"/>
      <c r="AU37" s="53"/>
      <c r="AV37" s="53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1"/>
      <c r="BJ37" s="53"/>
      <c r="BK37" s="85"/>
      <c r="BL37" s="53"/>
      <c r="BM37" s="51"/>
      <c r="BN37" s="51"/>
      <c r="BO37" s="53"/>
      <c r="BP37" s="50"/>
      <c r="BQ37" s="50"/>
      <c r="BR37" s="53">
        <f t="shared" si="10"/>
        <v>0</v>
      </c>
      <c r="BS37" s="53"/>
      <c r="BT37" s="53" t="s">
        <v>164</v>
      </c>
      <c r="BU37" s="53"/>
      <c r="BV37" s="53"/>
      <c r="BW37" s="53"/>
      <c r="BX37" s="53"/>
      <c r="BY37" s="53"/>
      <c r="BZ37" s="53"/>
      <c r="CA37" s="52"/>
      <c r="CB37" s="51">
        <f t="shared" si="11"/>
        <v>0</v>
      </c>
      <c r="CC37" s="51"/>
    </row>
    <row r="38" spans="2:81" s="46" customFormat="1" ht="15.75" customHeight="1">
      <c r="B38" s="32">
        <v>27</v>
      </c>
      <c r="C38" s="41" t="s">
        <v>80</v>
      </c>
      <c r="D38" s="41" t="s">
        <v>88</v>
      </c>
      <c r="E38" s="31" t="s">
        <v>100</v>
      </c>
      <c r="F38" s="33" t="s">
        <v>197</v>
      </c>
      <c r="G38" s="41" t="s">
        <v>88</v>
      </c>
      <c r="H38" s="47"/>
      <c r="I38" s="31" t="s">
        <v>103</v>
      </c>
      <c r="J38" s="32"/>
      <c r="K38" s="31" t="s">
        <v>105</v>
      </c>
      <c r="L38" s="49"/>
      <c r="M38" s="50"/>
      <c r="N38" s="51"/>
      <c r="O38" s="51"/>
      <c r="P38" s="53"/>
      <c r="Q38" s="52">
        <f t="shared" si="2"/>
        <v>0</v>
      </c>
      <c r="R38" s="53"/>
      <c r="S38" s="52">
        <f t="shared" si="12"/>
        <v>0</v>
      </c>
      <c r="T38" s="53"/>
      <c r="U38" s="52">
        <f t="shared" ref="U38:U48" si="13">(M38/16*T38)*30%</f>
        <v>0</v>
      </c>
      <c r="V38" s="71">
        <f t="shared" si="3"/>
        <v>12</v>
      </c>
      <c r="W38" s="52"/>
      <c r="X38" s="32">
        <v>6</v>
      </c>
      <c r="Y38" s="32">
        <v>6</v>
      </c>
      <c r="Z38" s="32"/>
      <c r="AA38" s="52"/>
      <c r="AB38" s="52">
        <f t="shared" si="4"/>
        <v>0</v>
      </c>
      <c r="AC38" s="52">
        <f t="shared" si="5"/>
        <v>0</v>
      </c>
      <c r="AD38" s="52">
        <f t="shared" si="6"/>
        <v>0</v>
      </c>
      <c r="AE38" s="53"/>
      <c r="AF38" s="53"/>
      <c r="AG38" s="53"/>
      <c r="AH38" s="52">
        <f t="shared" si="7"/>
        <v>0</v>
      </c>
      <c r="AI38" s="52">
        <f t="shared" si="8"/>
        <v>0</v>
      </c>
      <c r="AJ38" s="52">
        <f t="shared" si="9"/>
        <v>0</v>
      </c>
      <c r="AK38" s="53"/>
      <c r="AL38" s="53">
        <v>6</v>
      </c>
      <c r="AM38" s="53"/>
      <c r="AN38" s="53"/>
      <c r="AO38" s="53">
        <v>6</v>
      </c>
      <c r="AP38" s="53"/>
      <c r="AQ38" s="53"/>
      <c r="AR38" s="53"/>
      <c r="AS38" s="53"/>
      <c r="AT38" s="53"/>
      <c r="AU38" s="53"/>
      <c r="AV38" s="53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1"/>
      <c r="BJ38" s="53"/>
      <c r="BK38" s="85">
        <v>4</v>
      </c>
      <c r="BL38" s="53"/>
      <c r="BM38" s="51"/>
      <c r="BN38" s="51"/>
      <c r="BO38" s="32"/>
      <c r="BP38" s="50"/>
      <c r="BQ38" s="50"/>
      <c r="BR38" s="53">
        <f t="shared" si="10"/>
        <v>0</v>
      </c>
      <c r="BS38" s="53"/>
      <c r="BT38" s="53"/>
      <c r="BU38" s="53"/>
      <c r="BV38" s="53"/>
      <c r="BW38" s="53"/>
      <c r="BX38" s="53"/>
      <c r="BY38" s="53"/>
      <c r="BZ38" s="53"/>
      <c r="CA38" s="52"/>
      <c r="CB38" s="51">
        <f t="shared" si="11"/>
        <v>0</v>
      </c>
      <c r="CC38" s="51"/>
    </row>
    <row r="39" spans="2:81" s="46" customFormat="1" ht="15.75" customHeight="1">
      <c r="B39" s="32">
        <v>29</v>
      </c>
      <c r="C39" s="41" t="s">
        <v>81</v>
      </c>
      <c r="D39" s="41" t="s">
        <v>87</v>
      </c>
      <c r="E39" s="31" t="s">
        <v>59</v>
      </c>
      <c r="F39" s="33" t="s">
        <v>198</v>
      </c>
      <c r="G39" s="31" t="s">
        <v>87</v>
      </c>
      <c r="H39" s="47"/>
      <c r="I39" s="31" t="s">
        <v>103</v>
      </c>
      <c r="J39" s="32"/>
      <c r="K39" s="31" t="s">
        <v>107</v>
      </c>
      <c r="L39" s="49"/>
      <c r="M39" s="50"/>
      <c r="N39" s="51"/>
      <c r="O39" s="51"/>
      <c r="P39" s="53"/>
      <c r="Q39" s="52">
        <f t="shared" si="2"/>
        <v>0</v>
      </c>
      <c r="R39" s="53"/>
      <c r="S39" s="52">
        <f t="shared" si="12"/>
        <v>0</v>
      </c>
      <c r="T39" s="53"/>
      <c r="U39" s="52">
        <f t="shared" si="13"/>
        <v>0</v>
      </c>
      <c r="V39" s="71">
        <f t="shared" si="3"/>
        <v>23</v>
      </c>
      <c r="W39" s="52"/>
      <c r="X39" s="32">
        <v>8</v>
      </c>
      <c r="Y39" s="32">
        <v>15</v>
      </c>
      <c r="Z39" s="32"/>
      <c r="AA39" s="52"/>
      <c r="AB39" s="52">
        <f t="shared" si="4"/>
        <v>0</v>
      </c>
      <c r="AC39" s="52">
        <f t="shared" si="5"/>
        <v>0</v>
      </c>
      <c r="AD39" s="52">
        <f t="shared" si="6"/>
        <v>0</v>
      </c>
      <c r="AE39" s="53"/>
      <c r="AF39" s="53"/>
      <c r="AG39" s="53"/>
      <c r="AH39" s="52">
        <f t="shared" si="7"/>
        <v>0</v>
      </c>
      <c r="AI39" s="52">
        <f t="shared" si="8"/>
        <v>0</v>
      </c>
      <c r="AJ39" s="52">
        <f t="shared" si="9"/>
        <v>0</v>
      </c>
      <c r="AK39" s="53"/>
      <c r="AL39" s="53"/>
      <c r="AM39" s="53"/>
      <c r="AN39" s="53"/>
      <c r="AO39" s="53">
        <v>15</v>
      </c>
      <c r="AP39" s="53"/>
      <c r="AQ39" s="53"/>
      <c r="AR39" s="53"/>
      <c r="AS39" s="53"/>
      <c r="AT39" s="53"/>
      <c r="AU39" s="53"/>
      <c r="AV39" s="53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1"/>
      <c r="BJ39" s="53"/>
      <c r="BK39" s="87">
        <v>26</v>
      </c>
      <c r="BL39" s="53"/>
      <c r="BM39" s="51"/>
      <c r="BN39" s="51"/>
      <c r="BO39" s="32"/>
      <c r="BP39" s="50"/>
      <c r="BQ39" s="50"/>
      <c r="BR39" s="53">
        <f t="shared" si="10"/>
        <v>0</v>
      </c>
      <c r="BS39" s="53"/>
      <c r="BT39" s="53" t="s">
        <v>135</v>
      </c>
      <c r="BU39" s="53"/>
      <c r="BV39" s="53"/>
      <c r="BW39" s="53"/>
      <c r="BX39" s="53"/>
      <c r="BY39" s="53"/>
      <c r="BZ39" s="53"/>
      <c r="CA39" s="52"/>
      <c r="CB39" s="51">
        <f t="shared" si="11"/>
        <v>0</v>
      </c>
      <c r="CC39" s="51"/>
    </row>
    <row r="40" spans="2:81" s="46" customFormat="1" ht="15.75" customHeight="1">
      <c r="B40" s="32">
        <v>30</v>
      </c>
      <c r="C40" s="41" t="s">
        <v>82</v>
      </c>
      <c r="D40" s="41" t="s">
        <v>86</v>
      </c>
      <c r="E40" s="31" t="s">
        <v>100</v>
      </c>
      <c r="F40" s="33" t="s">
        <v>199</v>
      </c>
      <c r="G40" s="31" t="s">
        <v>86</v>
      </c>
      <c r="H40" s="47" t="s">
        <v>119</v>
      </c>
      <c r="I40" s="31" t="s">
        <v>36</v>
      </c>
      <c r="J40" s="32"/>
      <c r="K40" s="31" t="s">
        <v>110</v>
      </c>
      <c r="L40" s="49"/>
      <c r="M40" s="50"/>
      <c r="N40" s="51"/>
      <c r="O40" s="51"/>
      <c r="P40" s="53"/>
      <c r="Q40" s="52">
        <f t="shared" si="2"/>
        <v>0</v>
      </c>
      <c r="R40" s="53"/>
      <c r="S40" s="52">
        <f t="shared" si="12"/>
        <v>0</v>
      </c>
      <c r="T40" s="53">
        <v>23</v>
      </c>
      <c r="U40" s="52">
        <f t="shared" si="13"/>
        <v>0</v>
      </c>
      <c r="V40" s="71">
        <f t="shared" si="3"/>
        <v>23</v>
      </c>
      <c r="W40" s="52"/>
      <c r="X40" s="32">
        <v>17</v>
      </c>
      <c r="Y40" s="32"/>
      <c r="Z40" s="32"/>
      <c r="AA40" s="52"/>
      <c r="AB40" s="52">
        <f t="shared" si="4"/>
        <v>0</v>
      </c>
      <c r="AC40" s="52">
        <f t="shared" si="5"/>
        <v>0</v>
      </c>
      <c r="AD40" s="52">
        <f t="shared" si="6"/>
        <v>0</v>
      </c>
      <c r="AE40" s="53"/>
      <c r="AF40" s="53"/>
      <c r="AG40" s="53"/>
      <c r="AH40" s="52">
        <f t="shared" si="7"/>
        <v>0</v>
      </c>
      <c r="AI40" s="52">
        <f t="shared" si="8"/>
        <v>0</v>
      </c>
      <c r="AJ40" s="52">
        <f t="shared" si="9"/>
        <v>0</v>
      </c>
      <c r="AK40" s="53"/>
      <c r="AL40" s="53"/>
      <c r="AM40" s="53">
        <v>12</v>
      </c>
      <c r="AN40" s="53"/>
      <c r="AO40" s="53"/>
      <c r="AP40" s="53"/>
      <c r="AQ40" s="53"/>
      <c r="AR40" s="53"/>
      <c r="AS40" s="53"/>
      <c r="AT40" s="53"/>
      <c r="AU40" s="53"/>
      <c r="AV40" s="53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1"/>
      <c r="BJ40" s="53"/>
      <c r="BK40" s="85"/>
      <c r="BL40" s="53"/>
      <c r="BM40" s="51"/>
      <c r="BN40" s="51"/>
      <c r="BO40" s="53">
        <v>6</v>
      </c>
      <c r="BP40" s="50"/>
      <c r="BQ40" s="50"/>
      <c r="BR40" s="53">
        <f t="shared" si="10"/>
        <v>0</v>
      </c>
      <c r="BS40" s="53"/>
      <c r="BT40" s="53" t="s">
        <v>61</v>
      </c>
      <c r="BU40" s="53"/>
      <c r="BV40" s="53"/>
      <c r="BW40" s="53"/>
      <c r="BX40" s="53"/>
      <c r="BY40" s="53"/>
      <c r="BZ40" s="53"/>
      <c r="CA40" s="52"/>
      <c r="CB40" s="51">
        <f t="shared" si="11"/>
        <v>0</v>
      </c>
      <c r="CC40" s="51"/>
    </row>
    <row r="41" spans="2:81" s="46" customFormat="1" ht="15.75" customHeight="1">
      <c r="B41" s="68">
        <v>33</v>
      </c>
      <c r="C41" s="67" t="s">
        <v>83</v>
      </c>
      <c r="D41" s="41" t="s">
        <v>86</v>
      </c>
      <c r="E41" s="31" t="s">
        <v>100</v>
      </c>
      <c r="F41" s="33" t="s">
        <v>188</v>
      </c>
      <c r="G41" s="31" t="s">
        <v>86</v>
      </c>
      <c r="H41" s="47"/>
      <c r="I41" s="31" t="s">
        <v>103</v>
      </c>
      <c r="J41" s="32"/>
      <c r="K41" s="31" t="s">
        <v>105</v>
      </c>
      <c r="L41" s="32"/>
      <c r="M41" s="50"/>
      <c r="N41" s="51"/>
      <c r="O41" s="51"/>
      <c r="P41" s="53"/>
      <c r="Q41" s="52">
        <f t="shared" si="2"/>
        <v>0</v>
      </c>
      <c r="R41" s="53"/>
      <c r="S41" s="52">
        <f t="shared" si="12"/>
        <v>0</v>
      </c>
      <c r="T41" s="53"/>
      <c r="U41" s="52">
        <f t="shared" si="13"/>
        <v>0</v>
      </c>
      <c r="V41" s="71">
        <f t="shared" si="3"/>
        <v>18</v>
      </c>
      <c r="W41" s="52"/>
      <c r="X41" s="32">
        <v>18</v>
      </c>
      <c r="Y41" s="32"/>
      <c r="Z41" s="32"/>
      <c r="AA41" s="52"/>
      <c r="AB41" s="52">
        <f t="shared" si="4"/>
        <v>0</v>
      </c>
      <c r="AC41" s="52">
        <f t="shared" si="5"/>
        <v>0</v>
      </c>
      <c r="AD41" s="52">
        <f t="shared" si="6"/>
        <v>0</v>
      </c>
      <c r="AE41" s="53"/>
      <c r="AF41" s="53"/>
      <c r="AG41" s="53"/>
      <c r="AH41" s="52">
        <f t="shared" si="7"/>
        <v>0</v>
      </c>
      <c r="AI41" s="52">
        <f t="shared" si="8"/>
        <v>0</v>
      </c>
      <c r="AJ41" s="52">
        <f t="shared" si="9"/>
        <v>0</v>
      </c>
      <c r="AK41" s="53"/>
      <c r="AL41" s="53"/>
      <c r="AM41" s="53">
        <v>12</v>
      </c>
      <c r="AN41" s="53"/>
      <c r="AO41" s="53"/>
      <c r="AP41" s="53"/>
      <c r="AQ41" s="53"/>
      <c r="AR41" s="53"/>
      <c r="AS41" s="53"/>
      <c r="AT41" s="53"/>
      <c r="AU41" s="53"/>
      <c r="AV41" s="53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1"/>
      <c r="BJ41" s="53"/>
      <c r="BK41" s="85"/>
      <c r="BL41" s="53"/>
      <c r="BM41" s="51"/>
      <c r="BN41" s="51"/>
      <c r="BO41" s="53"/>
      <c r="BP41" s="50"/>
      <c r="BQ41" s="50"/>
      <c r="BR41" s="53">
        <f t="shared" si="10"/>
        <v>0</v>
      </c>
      <c r="BS41" s="53"/>
      <c r="BT41" s="53" t="s">
        <v>134</v>
      </c>
      <c r="BU41" s="53"/>
      <c r="BV41" s="53"/>
      <c r="BW41" s="53"/>
      <c r="BX41" s="53"/>
      <c r="BY41" s="53"/>
      <c r="BZ41" s="53"/>
      <c r="CA41" s="52"/>
      <c r="CB41" s="51">
        <f t="shared" si="11"/>
        <v>0</v>
      </c>
      <c r="CC41" s="51"/>
    </row>
    <row r="42" spans="2:81" s="46" customFormat="1" ht="15.75" customHeight="1">
      <c r="B42" s="32">
        <v>36</v>
      </c>
      <c r="C42" s="41" t="s">
        <v>84</v>
      </c>
      <c r="D42" s="41" t="s">
        <v>165</v>
      </c>
      <c r="E42" s="31" t="s">
        <v>100</v>
      </c>
      <c r="F42" s="33" t="s">
        <v>200</v>
      </c>
      <c r="G42" s="41" t="s">
        <v>165</v>
      </c>
      <c r="H42" s="47"/>
      <c r="I42" s="31" t="s">
        <v>104</v>
      </c>
      <c r="J42" s="32"/>
      <c r="K42" s="31" t="s">
        <v>110</v>
      </c>
      <c r="L42" s="49"/>
      <c r="M42" s="50"/>
      <c r="N42" s="51"/>
      <c r="O42" s="51"/>
      <c r="P42" s="53"/>
      <c r="Q42" s="52">
        <f t="shared" si="2"/>
        <v>0</v>
      </c>
      <c r="R42" s="53"/>
      <c r="S42" s="52">
        <f t="shared" si="12"/>
        <v>0</v>
      </c>
      <c r="T42" s="53"/>
      <c r="U42" s="52">
        <f t="shared" si="13"/>
        <v>0</v>
      </c>
      <c r="V42" s="71">
        <f t="shared" si="3"/>
        <v>4</v>
      </c>
      <c r="W42" s="52"/>
      <c r="X42" s="32"/>
      <c r="Y42" s="32">
        <v>4</v>
      </c>
      <c r="Z42" s="32"/>
      <c r="AA42" s="52"/>
      <c r="AB42" s="52">
        <f t="shared" si="4"/>
        <v>0</v>
      </c>
      <c r="AC42" s="52">
        <f t="shared" si="5"/>
        <v>0</v>
      </c>
      <c r="AD42" s="52">
        <f t="shared" si="6"/>
        <v>0</v>
      </c>
      <c r="AE42" s="53"/>
      <c r="AF42" s="53"/>
      <c r="AG42" s="53"/>
      <c r="AH42" s="52">
        <f t="shared" si="7"/>
        <v>0</v>
      </c>
      <c r="AI42" s="52">
        <f t="shared" si="8"/>
        <v>0</v>
      </c>
      <c r="AJ42" s="52">
        <f t="shared" si="9"/>
        <v>0</v>
      </c>
      <c r="AK42" s="53"/>
      <c r="AL42" s="53"/>
      <c r="AM42" s="53"/>
      <c r="AN42" s="59"/>
      <c r="AO42" s="53"/>
      <c r="AP42" s="53"/>
      <c r="AQ42" s="53"/>
      <c r="AR42" s="53"/>
      <c r="AS42" s="53"/>
      <c r="AT42" s="53"/>
      <c r="AU42" s="53"/>
      <c r="AV42" s="53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1"/>
      <c r="BJ42" s="53"/>
      <c r="BK42" s="85"/>
      <c r="BL42" s="53"/>
      <c r="BM42" s="51"/>
      <c r="BN42" s="51"/>
      <c r="BO42" s="53"/>
      <c r="BP42" s="50"/>
      <c r="BQ42" s="50"/>
      <c r="BR42" s="53">
        <f>M42/16*(BO42+BP42+BQ42)</f>
        <v>0</v>
      </c>
      <c r="BS42" s="53"/>
      <c r="BT42" s="53"/>
      <c r="BU42" s="53"/>
      <c r="BV42" s="53"/>
      <c r="BW42" s="53"/>
      <c r="BX42" s="53"/>
      <c r="BY42" s="53"/>
      <c r="BZ42" s="53"/>
      <c r="CA42" s="52"/>
      <c r="CB42" s="51">
        <f t="shared" si="11"/>
        <v>0</v>
      </c>
      <c r="CC42" s="51"/>
    </row>
    <row r="43" spans="2:81" s="46" customFormat="1" ht="15.75" customHeight="1">
      <c r="B43" s="32">
        <v>37</v>
      </c>
      <c r="C43" s="41" t="s">
        <v>166</v>
      </c>
      <c r="D43" s="41" t="s">
        <v>99</v>
      </c>
      <c r="E43" s="31" t="s">
        <v>59</v>
      </c>
      <c r="F43" s="33" t="s">
        <v>201</v>
      </c>
      <c r="G43" s="31" t="s">
        <v>99</v>
      </c>
      <c r="H43" s="47" t="s">
        <v>202</v>
      </c>
      <c r="I43" s="31" t="s">
        <v>34</v>
      </c>
      <c r="J43" s="32"/>
      <c r="K43" s="31" t="s">
        <v>111</v>
      </c>
      <c r="L43" s="49"/>
      <c r="M43" s="50"/>
      <c r="N43" s="51"/>
      <c r="O43" s="51"/>
      <c r="P43" s="53"/>
      <c r="Q43" s="52"/>
      <c r="R43" s="53"/>
      <c r="S43" s="52"/>
      <c r="T43" s="53"/>
      <c r="U43" s="52"/>
      <c r="V43" s="71">
        <f t="shared" si="3"/>
        <v>7</v>
      </c>
      <c r="W43" s="52"/>
      <c r="X43" s="32"/>
      <c r="Y43" s="32">
        <v>7</v>
      </c>
      <c r="Z43" s="32"/>
      <c r="AA43" s="52"/>
      <c r="AB43" s="52"/>
      <c r="AC43" s="52"/>
      <c r="AD43" s="52"/>
      <c r="AE43" s="53"/>
      <c r="AF43" s="53"/>
      <c r="AG43" s="53"/>
      <c r="AH43" s="52"/>
      <c r="AI43" s="52"/>
      <c r="AJ43" s="52"/>
      <c r="AK43" s="53"/>
      <c r="AL43" s="53"/>
      <c r="AM43" s="53"/>
      <c r="AN43" s="59"/>
      <c r="AO43" s="53"/>
      <c r="AP43" s="53"/>
      <c r="AQ43" s="53"/>
      <c r="AR43" s="53"/>
      <c r="AS43" s="53"/>
      <c r="AT43" s="53"/>
      <c r="AU43" s="53"/>
      <c r="AV43" s="53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1"/>
      <c r="BJ43" s="53"/>
      <c r="BK43" s="85"/>
      <c r="BL43" s="53"/>
      <c r="BM43" s="51"/>
      <c r="BN43" s="51"/>
      <c r="BO43" s="53"/>
      <c r="BP43" s="50"/>
      <c r="BQ43" s="50"/>
      <c r="BR43" s="53"/>
      <c r="BS43" s="53"/>
      <c r="BT43" s="53"/>
      <c r="BU43" s="53"/>
      <c r="BV43" s="53"/>
      <c r="BW43" s="53"/>
      <c r="BX43" s="53"/>
      <c r="BY43" s="53"/>
      <c r="BZ43" s="53"/>
      <c r="CA43" s="52"/>
      <c r="CB43" s="51"/>
      <c r="CC43" s="51"/>
    </row>
    <row r="44" spans="2:81" s="46" customFormat="1" ht="15.75" customHeight="1">
      <c r="B44" s="32"/>
      <c r="C44" s="73" t="s">
        <v>167</v>
      </c>
      <c r="D44" s="41" t="s">
        <v>92</v>
      </c>
      <c r="E44" s="31" t="s">
        <v>59</v>
      </c>
      <c r="F44" s="33" t="s">
        <v>168</v>
      </c>
      <c r="G44" s="31" t="s">
        <v>169</v>
      </c>
      <c r="H44" s="47"/>
      <c r="I44" s="31" t="s">
        <v>103</v>
      </c>
      <c r="J44" s="32"/>
      <c r="K44" s="31" t="s">
        <v>107</v>
      </c>
      <c r="L44" s="49"/>
      <c r="M44" s="50"/>
      <c r="N44" s="51"/>
      <c r="O44" s="51"/>
      <c r="P44" s="53"/>
      <c r="Q44" s="52"/>
      <c r="R44" s="53"/>
      <c r="S44" s="52"/>
      <c r="T44" s="53"/>
      <c r="U44" s="52"/>
      <c r="V44" s="71">
        <f t="shared" si="3"/>
        <v>4</v>
      </c>
      <c r="W44" s="52"/>
      <c r="X44" s="32"/>
      <c r="Y44" s="32">
        <v>3</v>
      </c>
      <c r="Z44" s="32">
        <v>1</v>
      </c>
      <c r="AA44" s="52"/>
      <c r="AB44" s="52"/>
      <c r="AC44" s="52"/>
      <c r="AD44" s="52"/>
      <c r="AE44" s="53"/>
      <c r="AF44" s="53"/>
      <c r="AG44" s="53"/>
      <c r="AH44" s="52"/>
      <c r="AI44" s="52"/>
      <c r="AJ44" s="52"/>
      <c r="AK44" s="53"/>
      <c r="AL44" s="53"/>
      <c r="AM44" s="53"/>
      <c r="AN44" s="59"/>
      <c r="AO44" s="53"/>
      <c r="AP44" s="53"/>
      <c r="AQ44" s="53"/>
      <c r="AR44" s="53"/>
      <c r="AS44" s="53"/>
      <c r="AT44" s="53"/>
      <c r="AU44" s="53"/>
      <c r="AV44" s="53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1"/>
      <c r="BJ44" s="53"/>
      <c r="BK44" s="89">
        <v>0.5</v>
      </c>
      <c r="BL44" s="53"/>
      <c r="BM44" s="51"/>
      <c r="BN44" s="51"/>
      <c r="BO44" s="53"/>
      <c r="BP44" s="50"/>
      <c r="BQ44" s="50"/>
      <c r="BR44" s="53"/>
      <c r="BS44" s="53"/>
      <c r="BT44" s="53"/>
      <c r="BU44" s="53"/>
      <c r="BV44" s="53"/>
      <c r="BW44" s="53"/>
      <c r="BX44" s="53"/>
      <c r="BY44" s="53"/>
      <c r="BZ44" s="53"/>
      <c r="CA44" s="52"/>
      <c r="CB44" s="51"/>
      <c r="CC44" s="51"/>
    </row>
    <row r="45" spans="2:81" s="46" customFormat="1" ht="15.75" customHeight="1">
      <c r="B45" s="32"/>
      <c r="C45" s="73" t="s">
        <v>171</v>
      </c>
      <c r="D45" s="41" t="s">
        <v>172</v>
      </c>
      <c r="E45" s="31" t="s">
        <v>59</v>
      </c>
      <c r="F45" s="33" t="s">
        <v>173</v>
      </c>
      <c r="G45" s="31" t="s">
        <v>169</v>
      </c>
      <c r="H45" s="47"/>
      <c r="I45" s="31" t="s">
        <v>103</v>
      </c>
      <c r="J45" s="32"/>
      <c r="K45" s="31" t="s">
        <v>107</v>
      </c>
      <c r="L45" s="49"/>
      <c r="M45" s="50"/>
      <c r="N45" s="51"/>
      <c r="O45" s="51"/>
      <c r="P45" s="53"/>
      <c r="Q45" s="52"/>
      <c r="R45" s="53"/>
      <c r="S45" s="52"/>
      <c r="T45" s="53">
        <v>2</v>
      </c>
      <c r="U45" s="52"/>
      <c r="V45" s="71">
        <f t="shared" si="3"/>
        <v>2</v>
      </c>
      <c r="W45" s="52"/>
      <c r="X45" s="32"/>
      <c r="Y45" s="32"/>
      <c r="Z45" s="32"/>
      <c r="AA45" s="52"/>
      <c r="AB45" s="52"/>
      <c r="AC45" s="52"/>
      <c r="AD45" s="52"/>
      <c r="AE45" s="53"/>
      <c r="AF45" s="53"/>
      <c r="AG45" s="53"/>
      <c r="AH45" s="52"/>
      <c r="AI45" s="52"/>
      <c r="AJ45" s="52"/>
      <c r="AK45" s="53"/>
      <c r="AL45" s="53"/>
      <c r="AM45" s="53"/>
      <c r="AN45" s="59"/>
      <c r="AO45" s="53"/>
      <c r="AP45" s="53"/>
      <c r="AQ45" s="53"/>
      <c r="AR45" s="53"/>
      <c r="AS45" s="53"/>
      <c r="AT45" s="53"/>
      <c r="AU45" s="53"/>
      <c r="AV45" s="53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1"/>
      <c r="BJ45" s="53"/>
      <c r="BK45" s="85"/>
      <c r="BL45" s="53"/>
      <c r="BM45" s="51"/>
      <c r="BN45" s="51"/>
      <c r="BO45" s="53">
        <v>2</v>
      </c>
      <c r="BP45" s="50"/>
      <c r="BQ45" s="50"/>
      <c r="BR45" s="53"/>
      <c r="BS45" s="53"/>
      <c r="BT45" s="53"/>
      <c r="BU45" s="53"/>
      <c r="BV45" s="53"/>
      <c r="BW45" s="53"/>
      <c r="BX45" s="53"/>
      <c r="BY45" s="53"/>
      <c r="BZ45" s="53"/>
      <c r="CA45" s="52"/>
      <c r="CB45" s="51"/>
      <c r="CC45" s="51"/>
    </row>
    <row r="46" spans="2:81" s="46" customFormat="1" ht="15.75" customHeight="1">
      <c r="B46" s="32">
        <v>38</v>
      </c>
      <c r="C46" s="41" t="s">
        <v>85</v>
      </c>
      <c r="D46" s="41" t="s">
        <v>95</v>
      </c>
      <c r="E46" s="31" t="s">
        <v>59</v>
      </c>
      <c r="F46" s="33" t="s">
        <v>114</v>
      </c>
      <c r="G46" s="31" t="s">
        <v>95</v>
      </c>
      <c r="H46" s="47"/>
      <c r="I46" s="31" t="s">
        <v>34</v>
      </c>
      <c r="J46" s="32"/>
      <c r="K46" s="31" t="s">
        <v>60</v>
      </c>
      <c r="L46" s="49"/>
      <c r="M46" s="50"/>
      <c r="N46" s="51"/>
      <c r="O46" s="51"/>
      <c r="P46" s="53"/>
      <c r="Q46" s="52">
        <f t="shared" si="2"/>
        <v>0</v>
      </c>
      <c r="R46" s="53">
        <v>6</v>
      </c>
      <c r="S46" s="52">
        <f t="shared" si="12"/>
        <v>0</v>
      </c>
      <c r="T46" s="53"/>
      <c r="U46" s="52">
        <f t="shared" si="13"/>
        <v>0</v>
      </c>
      <c r="V46" s="71">
        <f t="shared" si="3"/>
        <v>6</v>
      </c>
      <c r="W46" s="52"/>
      <c r="X46" s="32">
        <v>1</v>
      </c>
      <c r="Y46" s="32">
        <v>5</v>
      </c>
      <c r="Z46" s="32"/>
      <c r="AA46" s="52"/>
      <c r="AB46" s="52">
        <f t="shared" si="4"/>
        <v>0</v>
      </c>
      <c r="AC46" s="52">
        <f t="shared" si="5"/>
        <v>0</v>
      </c>
      <c r="AD46" s="52">
        <f t="shared" si="6"/>
        <v>0</v>
      </c>
      <c r="AE46" s="53"/>
      <c r="AF46" s="53"/>
      <c r="AG46" s="53"/>
      <c r="AH46" s="52">
        <f t="shared" si="7"/>
        <v>0</v>
      </c>
      <c r="AI46" s="52">
        <f t="shared" si="8"/>
        <v>0</v>
      </c>
      <c r="AJ46" s="52">
        <f t="shared" si="9"/>
        <v>0</v>
      </c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1"/>
      <c r="BJ46" s="53"/>
      <c r="BK46" s="85"/>
      <c r="BL46" s="53"/>
      <c r="BM46" s="51"/>
      <c r="BN46" s="51"/>
      <c r="BO46" s="53"/>
      <c r="BP46" s="50"/>
      <c r="BQ46" s="50"/>
      <c r="BR46" s="53">
        <f t="shared" si="10"/>
        <v>0</v>
      </c>
      <c r="BS46" s="53"/>
      <c r="BT46" s="53"/>
      <c r="BU46" s="53"/>
      <c r="BV46" s="53"/>
      <c r="BW46" s="53"/>
      <c r="BX46" s="53"/>
      <c r="BY46" s="53"/>
      <c r="BZ46" s="53"/>
      <c r="CA46" s="52"/>
      <c r="CB46" s="51">
        <f t="shared" si="11"/>
        <v>0</v>
      </c>
      <c r="CC46" s="51"/>
    </row>
    <row r="47" spans="2:81" s="46" customFormat="1" ht="15.75" customHeight="1">
      <c r="B47" s="32">
        <v>39</v>
      </c>
      <c r="C47" s="41" t="s">
        <v>85</v>
      </c>
      <c r="D47" s="41" t="s">
        <v>93</v>
      </c>
      <c r="E47" s="31" t="s">
        <v>59</v>
      </c>
      <c r="F47" s="33" t="s">
        <v>114</v>
      </c>
      <c r="G47" s="31" t="s">
        <v>93</v>
      </c>
      <c r="H47" s="47"/>
      <c r="I47" s="31" t="s">
        <v>104</v>
      </c>
      <c r="J47" s="32"/>
      <c r="K47" s="31" t="s">
        <v>106</v>
      </c>
      <c r="L47" s="49"/>
      <c r="M47" s="50"/>
      <c r="N47" s="51"/>
      <c r="O47" s="51"/>
      <c r="P47" s="53"/>
      <c r="Q47" s="52">
        <f t="shared" si="2"/>
        <v>0</v>
      </c>
      <c r="R47" s="53"/>
      <c r="S47" s="52">
        <f t="shared" si="12"/>
        <v>0</v>
      </c>
      <c r="T47" s="53"/>
      <c r="U47" s="52">
        <f t="shared" si="13"/>
        <v>0</v>
      </c>
      <c r="V47" s="71">
        <f t="shared" si="3"/>
        <v>3</v>
      </c>
      <c r="W47" s="52"/>
      <c r="X47" s="32"/>
      <c r="Y47" s="32"/>
      <c r="Z47" s="32">
        <v>3</v>
      </c>
      <c r="AA47" s="52"/>
      <c r="AB47" s="52">
        <f t="shared" si="4"/>
        <v>0</v>
      </c>
      <c r="AC47" s="52">
        <f t="shared" si="5"/>
        <v>0</v>
      </c>
      <c r="AD47" s="52">
        <f t="shared" si="6"/>
        <v>0</v>
      </c>
      <c r="AE47" s="53"/>
      <c r="AF47" s="53"/>
      <c r="AG47" s="53"/>
      <c r="AH47" s="52">
        <f t="shared" si="7"/>
        <v>0</v>
      </c>
      <c r="AI47" s="52">
        <f t="shared" si="8"/>
        <v>0</v>
      </c>
      <c r="AJ47" s="52">
        <f t="shared" si="9"/>
        <v>0</v>
      </c>
      <c r="AK47" s="53"/>
      <c r="AL47" s="53"/>
      <c r="AM47" s="53"/>
      <c r="AN47" s="53"/>
      <c r="AO47" s="53"/>
      <c r="AP47" s="53"/>
      <c r="AQ47" s="53"/>
      <c r="AR47" s="53"/>
      <c r="AS47" s="53">
        <v>3</v>
      </c>
      <c r="AT47" s="53"/>
      <c r="AU47" s="53"/>
      <c r="AV47" s="53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1"/>
      <c r="BJ47" s="53"/>
      <c r="BK47" s="85"/>
      <c r="BL47" s="53"/>
      <c r="BM47" s="51"/>
      <c r="BN47" s="51"/>
      <c r="BO47" s="53"/>
      <c r="BP47" s="50"/>
      <c r="BQ47" s="50"/>
      <c r="BR47" s="53">
        <f t="shared" si="10"/>
        <v>0</v>
      </c>
      <c r="BS47" s="53"/>
      <c r="BT47" s="53"/>
      <c r="BU47" s="53"/>
      <c r="BV47" s="53"/>
      <c r="BW47" s="53"/>
      <c r="BX47" s="53"/>
      <c r="BY47" s="53"/>
      <c r="BZ47" s="53"/>
      <c r="CA47" s="52"/>
      <c r="CB47" s="51">
        <f t="shared" si="11"/>
        <v>0</v>
      </c>
      <c r="CC47" s="51"/>
    </row>
    <row r="48" spans="2:81" s="46" customFormat="1" ht="15.75" customHeight="1">
      <c r="B48" s="32">
        <v>40</v>
      </c>
      <c r="C48" s="41" t="s">
        <v>85</v>
      </c>
      <c r="D48" s="41" t="s">
        <v>86</v>
      </c>
      <c r="E48" s="31" t="s">
        <v>100</v>
      </c>
      <c r="F48" s="33" t="s">
        <v>101</v>
      </c>
      <c r="G48" s="31" t="s">
        <v>86</v>
      </c>
      <c r="H48" s="47"/>
      <c r="I48" s="31" t="s">
        <v>36</v>
      </c>
      <c r="J48" s="32"/>
      <c r="K48" s="32" t="s">
        <v>110</v>
      </c>
      <c r="L48" s="49"/>
      <c r="M48" s="50"/>
      <c r="N48" s="51"/>
      <c r="O48" s="51"/>
      <c r="P48" s="53"/>
      <c r="Q48" s="52">
        <f t="shared" si="2"/>
        <v>0</v>
      </c>
      <c r="R48" s="53"/>
      <c r="S48" s="52">
        <f t="shared" si="12"/>
        <v>0</v>
      </c>
      <c r="T48" s="53">
        <v>13</v>
      </c>
      <c r="U48" s="52">
        <f t="shared" si="13"/>
        <v>0</v>
      </c>
      <c r="V48" s="71">
        <f t="shared" si="3"/>
        <v>13</v>
      </c>
      <c r="W48" s="52"/>
      <c r="X48" s="53">
        <v>13</v>
      </c>
      <c r="Y48" s="53"/>
      <c r="Z48" s="53"/>
      <c r="AA48" s="52"/>
      <c r="AB48" s="52">
        <f t="shared" si="4"/>
        <v>0</v>
      </c>
      <c r="AC48" s="52">
        <f t="shared" si="5"/>
        <v>0</v>
      </c>
      <c r="AD48" s="52">
        <f t="shared" si="6"/>
        <v>0</v>
      </c>
      <c r="AE48" s="53"/>
      <c r="AF48" s="53"/>
      <c r="AG48" s="53"/>
      <c r="AH48" s="52">
        <f t="shared" si="7"/>
        <v>0</v>
      </c>
      <c r="AI48" s="52">
        <f t="shared" si="8"/>
        <v>0</v>
      </c>
      <c r="AJ48" s="52">
        <f t="shared" si="9"/>
        <v>0</v>
      </c>
      <c r="AK48" s="53"/>
      <c r="AL48" s="53"/>
      <c r="AM48" s="53">
        <v>8</v>
      </c>
      <c r="AN48" s="53"/>
      <c r="AO48" s="53"/>
      <c r="AP48" s="53"/>
      <c r="AQ48" s="53"/>
      <c r="AR48" s="53"/>
      <c r="AS48" s="53"/>
      <c r="AT48" s="53"/>
      <c r="AU48" s="53"/>
      <c r="AV48" s="53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1"/>
      <c r="BJ48" s="53"/>
      <c r="BK48" s="85"/>
      <c r="BL48" s="53"/>
      <c r="BM48" s="51"/>
      <c r="BN48" s="51"/>
      <c r="BO48" s="53"/>
      <c r="BP48" s="50"/>
      <c r="BQ48" s="50"/>
      <c r="BR48" s="53">
        <f t="shared" si="10"/>
        <v>0</v>
      </c>
      <c r="BS48" s="53"/>
      <c r="BT48" s="53" t="s">
        <v>147</v>
      </c>
      <c r="BU48" s="53"/>
      <c r="BV48" s="53"/>
      <c r="BW48" s="53"/>
      <c r="BX48" s="53"/>
      <c r="BY48" s="53"/>
      <c r="BZ48" s="53"/>
      <c r="CA48" s="52"/>
      <c r="CB48" s="51">
        <f t="shared" si="11"/>
        <v>0</v>
      </c>
      <c r="CC48" s="51"/>
    </row>
    <row r="49" spans="2:81" s="46" customFormat="1" ht="15.75" customHeight="1">
      <c r="B49" s="32">
        <v>45</v>
      </c>
      <c r="C49" s="60" t="s">
        <v>85</v>
      </c>
      <c r="D49" s="41" t="s">
        <v>99</v>
      </c>
      <c r="E49" s="31" t="s">
        <v>59</v>
      </c>
      <c r="F49" s="33" t="s">
        <v>113</v>
      </c>
      <c r="G49" s="41" t="s">
        <v>99</v>
      </c>
      <c r="H49" s="58"/>
      <c r="I49" s="31" t="s">
        <v>104</v>
      </c>
      <c r="J49" s="32"/>
      <c r="K49" s="31" t="s">
        <v>106</v>
      </c>
      <c r="L49" s="49"/>
      <c r="M49" s="50"/>
      <c r="N49" s="51"/>
      <c r="O49" s="51"/>
      <c r="P49" s="53"/>
      <c r="Q49" s="52">
        <f t="shared" ref="Q49" si="14">(M49/16*P49)*40%</f>
        <v>0</v>
      </c>
      <c r="R49" s="53"/>
      <c r="S49" s="52">
        <f t="shared" ref="S49" si="15">(M49/16*R49)*35%</f>
        <v>0</v>
      </c>
      <c r="T49" s="53"/>
      <c r="U49" s="52">
        <f t="shared" ref="U49" si="16">(M49/16*T49)*30%</f>
        <v>0</v>
      </c>
      <c r="V49" s="71">
        <f t="shared" si="3"/>
        <v>14</v>
      </c>
      <c r="W49" s="52"/>
      <c r="X49" s="53"/>
      <c r="Y49" s="53">
        <v>14</v>
      </c>
      <c r="Z49" s="53"/>
      <c r="AA49" s="52"/>
      <c r="AB49" s="52">
        <f t="shared" ref="AB49" si="17">M49/16*X49</f>
        <v>0</v>
      </c>
      <c r="AC49" s="52">
        <f t="shared" ref="AC49:AC50" si="18">M49/16*Y49</f>
        <v>0</v>
      </c>
      <c r="AD49" s="52">
        <f t="shared" ref="AD49" si="19">M49/16*Z49</f>
        <v>0</v>
      </c>
      <c r="AE49" s="53"/>
      <c r="AF49" s="53"/>
      <c r="AG49" s="53"/>
      <c r="AH49" s="52">
        <f t="shared" ref="AH49" si="20">(17697/16*AE49)*20%</f>
        <v>0</v>
      </c>
      <c r="AI49" s="52">
        <f t="shared" ref="AI49" si="21">17697/16*AF49*20%</f>
        <v>0</v>
      </c>
      <c r="AJ49" s="52">
        <f t="shared" ref="AJ49" si="22">(17697/16*AG49)*20%</f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1"/>
      <c r="BJ49" s="53"/>
      <c r="BK49" s="85"/>
      <c r="BL49" s="53"/>
      <c r="BM49" s="51"/>
      <c r="BN49" s="51"/>
      <c r="BO49" s="53"/>
      <c r="BP49" s="50"/>
      <c r="BQ49" s="50"/>
      <c r="BR49" s="53">
        <f t="shared" ref="BR49" si="23">M49/16*(BO49+BP49+BQ49)</f>
        <v>0</v>
      </c>
      <c r="BS49" s="53"/>
      <c r="BT49" s="53"/>
      <c r="BU49" s="53"/>
      <c r="BV49" s="53"/>
      <c r="BW49" s="53"/>
      <c r="BX49" s="53"/>
      <c r="BY49" s="53"/>
      <c r="BZ49" s="53"/>
      <c r="CA49" s="52"/>
      <c r="CB49" s="51">
        <f t="shared" ref="CB49" si="24">(AB49+AC49+AD49+BR49+AA49)*10%</f>
        <v>0</v>
      </c>
      <c r="CC49" s="51"/>
    </row>
    <row r="50" spans="2:81" s="46" customFormat="1" ht="15.75" customHeight="1">
      <c r="B50" s="32">
        <v>46</v>
      </c>
      <c r="C50" s="60" t="s">
        <v>85</v>
      </c>
      <c r="D50" s="41" t="s">
        <v>87</v>
      </c>
      <c r="E50" s="69" t="s">
        <v>59</v>
      </c>
      <c r="F50" s="33" t="s">
        <v>115</v>
      </c>
      <c r="G50" s="31" t="s">
        <v>87</v>
      </c>
      <c r="H50" s="58"/>
      <c r="I50" s="31" t="s">
        <v>102</v>
      </c>
      <c r="J50" s="32"/>
      <c r="K50" s="31" t="s">
        <v>111</v>
      </c>
      <c r="L50" s="49"/>
      <c r="M50" s="50"/>
      <c r="N50" s="51"/>
      <c r="O50" s="51"/>
      <c r="P50" s="53"/>
      <c r="Q50" s="52"/>
      <c r="R50" s="53"/>
      <c r="S50" s="52"/>
      <c r="T50" s="53"/>
      <c r="U50" s="52"/>
      <c r="V50" s="71">
        <f t="shared" si="3"/>
        <v>24</v>
      </c>
      <c r="W50" s="52"/>
      <c r="X50" s="53">
        <v>7</v>
      </c>
      <c r="Y50" s="53">
        <v>15</v>
      </c>
      <c r="Z50" s="53">
        <v>2</v>
      </c>
      <c r="AA50" s="52"/>
      <c r="AB50" s="52"/>
      <c r="AC50" s="52">
        <f t="shared" si="18"/>
        <v>0</v>
      </c>
      <c r="AD50" s="52"/>
      <c r="AE50" s="53"/>
      <c r="AF50" s="53"/>
      <c r="AG50" s="53"/>
      <c r="AH50" s="52"/>
      <c r="AI50" s="52"/>
      <c r="AJ50" s="52"/>
      <c r="AK50" s="53"/>
      <c r="AL50" s="53"/>
      <c r="AM50" s="53"/>
      <c r="AN50" s="53"/>
      <c r="AO50" s="53">
        <v>15</v>
      </c>
      <c r="AP50" s="53"/>
      <c r="AQ50" s="53"/>
      <c r="AR50" s="53"/>
      <c r="AS50" s="53">
        <v>2</v>
      </c>
      <c r="AT50" s="53"/>
      <c r="AU50" s="53"/>
      <c r="AV50" s="53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1"/>
      <c r="BJ50" s="53"/>
      <c r="BK50" s="85">
        <v>4</v>
      </c>
      <c r="BL50" s="53"/>
      <c r="BM50" s="51"/>
      <c r="BN50" s="51"/>
      <c r="BO50" s="53"/>
      <c r="BP50" s="50"/>
      <c r="BQ50" s="50"/>
      <c r="BR50" s="53"/>
      <c r="BS50" s="53"/>
      <c r="BT50" s="53"/>
      <c r="BU50" s="53"/>
      <c r="BV50" s="53"/>
      <c r="BW50" s="53"/>
      <c r="BX50" s="53"/>
      <c r="BY50" s="53"/>
      <c r="BZ50" s="53"/>
      <c r="CA50" s="52"/>
      <c r="CB50" s="51"/>
      <c r="CC50" s="51"/>
    </row>
    <row r="51" spans="2:81" s="21" customFormat="1" ht="12" customHeight="1">
      <c r="B51" s="35"/>
      <c r="C51" s="36" t="s">
        <v>62</v>
      </c>
      <c r="D51" s="37"/>
      <c r="E51" s="38"/>
      <c r="F51" s="38"/>
      <c r="G51" s="38"/>
      <c r="H51" s="39"/>
      <c r="I51" s="34"/>
      <c r="J51" s="20"/>
      <c r="K51" s="40">
        <f>SUM(K12:K48)</f>
        <v>0</v>
      </c>
      <c r="L51" s="40"/>
      <c r="M51" s="40"/>
      <c r="N51" s="40">
        <f t="shared" ref="N51:W51" si="25">SUM(N12:N49)</f>
        <v>0</v>
      </c>
      <c r="O51" s="40">
        <f t="shared" si="25"/>
        <v>0</v>
      </c>
      <c r="P51" s="40">
        <f t="shared" si="25"/>
        <v>99</v>
      </c>
      <c r="Q51" s="40">
        <f t="shared" si="25"/>
        <v>0</v>
      </c>
      <c r="R51" s="40">
        <f t="shared" si="25"/>
        <v>51</v>
      </c>
      <c r="S51" s="40">
        <f t="shared" si="25"/>
        <v>0</v>
      </c>
      <c r="T51" s="40">
        <f t="shared" si="25"/>
        <v>89.5</v>
      </c>
      <c r="U51" s="40">
        <f t="shared" si="25"/>
        <v>0</v>
      </c>
      <c r="V51" s="74">
        <f>SUM(V12:V50)</f>
        <v>556.5</v>
      </c>
      <c r="W51" s="40">
        <f t="shared" si="25"/>
        <v>0</v>
      </c>
      <c r="X51" s="74">
        <f>SUM(X12:X50)</f>
        <v>181.5</v>
      </c>
      <c r="Y51" s="40">
        <f>SUM(Y12:Y50)</f>
        <v>342</v>
      </c>
      <c r="Z51" s="40">
        <f>SUM(Z20:Z50)</f>
        <v>25</v>
      </c>
      <c r="AA51" s="40">
        <f>SUM(AA12:AA49)</f>
        <v>0</v>
      </c>
      <c r="AB51" s="40">
        <f>SUM(AB12:AB49)</f>
        <v>0</v>
      </c>
      <c r="AC51" s="40">
        <f>SUM(AC12:AC50)</f>
        <v>0</v>
      </c>
      <c r="AD51" s="40">
        <f t="shared" ref="AD51:BJ51" si="26">SUM(AD12:AD49)</f>
        <v>0</v>
      </c>
      <c r="AE51" s="40">
        <f t="shared" si="26"/>
        <v>0</v>
      </c>
      <c r="AF51" s="40">
        <f t="shared" si="26"/>
        <v>0</v>
      </c>
      <c r="AG51" s="40">
        <f t="shared" si="26"/>
        <v>0</v>
      </c>
      <c r="AH51" s="40">
        <f t="shared" si="26"/>
        <v>0</v>
      </c>
      <c r="AI51" s="40">
        <f t="shared" si="26"/>
        <v>0</v>
      </c>
      <c r="AJ51" s="40">
        <f t="shared" si="26"/>
        <v>0</v>
      </c>
      <c r="AK51" s="40">
        <f t="shared" si="26"/>
        <v>0</v>
      </c>
      <c r="AL51" s="40">
        <f t="shared" si="26"/>
        <v>9</v>
      </c>
      <c r="AM51" s="40">
        <f t="shared" si="26"/>
        <v>82</v>
      </c>
      <c r="AN51" s="40">
        <f t="shared" si="26"/>
        <v>6</v>
      </c>
      <c r="AO51" s="40">
        <f t="shared" si="26"/>
        <v>33</v>
      </c>
      <c r="AP51" s="40">
        <f t="shared" si="26"/>
        <v>9</v>
      </c>
      <c r="AQ51" s="40">
        <f t="shared" si="26"/>
        <v>84</v>
      </c>
      <c r="AR51" s="40">
        <f t="shared" si="26"/>
        <v>78</v>
      </c>
      <c r="AS51" s="40">
        <f t="shared" si="26"/>
        <v>9</v>
      </c>
      <c r="AT51" s="40">
        <f t="shared" si="26"/>
        <v>7</v>
      </c>
      <c r="AU51" s="40">
        <f t="shared" si="26"/>
        <v>0</v>
      </c>
      <c r="AV51" s="40">
        <f t="shared" si="26"/>
        <v>0</v>
      </c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>
        <f t="shared" si="26"/>
        <v>0</v>
      </c>
      <c r="BK51" s="88">
        <f>SUM(BK12:BK50)</f>
        <v>225.5</v>
      </c>
      <c r="BL51" s="40"/>
      <c r="BM51" s="40">
        <f>SUM(BM12:BM49)</f>
        <v>0</v>
      </c>
      <c r="BN51" s="40">
        <f>SUM(BN12:BN49)</f>
        <v>0</v>
      </c>
      <c r="BO51" s="40">
        <f>SUM(BO12:BO49)</f>
        <v>8</v>
      </c>
      <c r="BP51" s="40">
        <f>SUM(BP12:BP50)</f>
        <v>0</v>
      </c>
      <c r="BQ51" s="40">
        <f>SUM(BQ12:BQ49)</f>
        <v>0</v>
      </c>
      <c r="BR51" s="40">
        <f>SUM(BR12:BR49)</f>
        <v>0</v>
      </c>
      <c r="BS51" s="40"/>
      <c r="BT51" s="40">
        <f t="shared" ref="BT51:CB51" si="27">SUM(BT12:BT49)</f>
        <v>0</v>
      </c>
      <c r="BU51" s="40"/>
      <c r="BV51" s="40"/>
      <c r="BW51" s="40"/>
      <c r="BX51" s="40">
        <f t="shared" si="27"/>
        <v>0</v>
      </c>
      <c r="BY51" s="40">
        <f t="shared" si="27"/>
        <v>61260</v>
      </c>
      <c r="BZ51" s="40">
        <f t="shared" si="27"/>
        <v>0</v>
      </c>
      <c r="CA51" s="40">
        <f t="shared" si="27"/>
        <v>35394</v>
      </c>
      <c r="CB51" s="40">
        <f t="shared" si="27"/>
        <v>0</v>
      </c>
      <c r="CC51" s="40"/>
    </row>
    <row r="53" spans="2:81">
      <c r="C53" s="7" t="s">
        <v>146</v>
      </c>
      <c r="D53" s="7"/>
      <c r="E53" s="7"/>
      <c r="F53" s="7"/>
      <c r="G53" s="4"/>
      <c r="H53" s="4"/>
      <c r="I53" s="4"/>
      <c r="J53" s="4"/>
      <c r="K53" s="23"/>
      <c r="L53" s="23"/>
      <c r="M53" s="23"/>
      <c r="N53" s="24"/>
      <c r="O53" s="24"/>
      <c r="P53" s="24"/>
      <c r="AD53" s="25"/>
    </row>
    <row r="54" spans="2:81">
      <c r="C54" s="26"/>
      <c r="D54" s="24"/>
      <c r="E54" s="27"/>
      <c r="F54" s="27"/>
      <c r="G54" s="27"/>
      <c r="H54" s="27"/>
      <c r="I54" s="27"/>
      <c r="J54" s="28"/>
      <c r="K54" s="23"/>
      <c r="L54" s="23"/>
      <c r="M54" s="23"/>
      <c r="N54" s="24"/>
      <c r="O54" s="24"/>
      <c r="P54" s="24"/>
      <c r="AB54" s="25"/>
    </row>
    <row r="55" spans="2:81">
      <c r="C55" s="26"/>
      <c r="D55" s="24"/>
      <c r="E55" s="27"/>
      <c r="F55" s="27"/>
      <c r="G55" s="27"/>
      <c r="H55" s="27"/>
      <c r="I55" s="23"/>
      <c r="J55" s="23"/>
      <c r="K55" s="23"/>
      <c r="L55" s="23"/>
      <c r="M55" s="23"/>
      <c r="N55" s="24"/>
      <c r="O55" s="24"/>
      <c r="P55" s="24"/>
      <c r="AD55" s="25"/>
    </row>
    <row r="56" spans="2:81">
      <c r="C56" s="26"/>
      <c r="D56" s="24"/>
      <c r="E56" s="27"/>
      <c r="F56" s="27"/>
      <c r="G56" s="27"/>
      <c r="H56" s="27"/>
      <c r="I56" s="23"/>
      <c r="J56" s="28"/>
      <c r="K56" s="23"/>
      <c r="L56" s="23"/>
      <c r="M56" s="23"/>
      <c r="N56" s="24"/>
      <c r="O56" s="24"/>
      <c r="P56" s="24"/>
    </row>
    <row r="57" spans="2:81">
      <c r="C57" s="26"/>
      <c r="D57" s="24"/>
      <c r="E57" s="27"/>
      <c r="F57" s="27"/>
      <c r="G57" s="27"/>
      <c r="H57" s="27"/>
      <c r="I57" s="23"/>
      <c r="J57" s="28"/>
      <c r="K57" s="23"/>
      <c r="L57" s="23"/>
      <c r="M57" s="23"/>
      <c r="N57" s="24"/>
      <c r="O57" s="24"/>
      <c r="P57" s="24"/>
    </row>
    <row r="58" spans="2:81">
      <c r="B58" s="19"/>
      <c r="C58" s="26"/>
      <c r="D58" s="24"/>
      <c r="E58" s="27"/>
      <c r="F58" s="27"/>
      <c r="G58" s="27"/>
      <c r="H58" s="27"/>
      <c r="I58" s="23"/>
      <c r="J58" s="28"/>
      <c r="K58" s="23"/>
      <c r="L58" s="23"/>
      <c r="M58" s="23"/>
      <c r="N58" s="24"/>
      <c r="O58" s="24"/>
      <c r="P58" s="24"/>
    </row>
  </sheetData>
  <mergeCells count="53">
    <mergeCell ref="I1:N1"/>
    <mergeCell ref="G8:G10"/>
    <mergeCell ref="B8:B10"/>
    <mergeCell ref="C8:C10"/>
    <mergeCell ref="D8:D10"/>
    <mergeCell ref="E8:E10"/>
    <mergeCell ref="F8:F10"/>
    <mergeCell ref="I2:S5"/>
    <mergeCell ref="T9:T10"/>
    <mergeCell ref="U9:U10"/>
    <mergeCell ref="H8:H10"/>
    <mergeCell ref="I8:I10"/>
    <mergeCell ref="J8:J10"/>
    <mergeCell ref="K8:K10"/>
    <mergeCell ref="L8:L10"/>
    <mergeCell ref="M8:M10"/>
    <mergeCell ref="S9:S10"/>
    <mergeCell ref="BI8:BN8"/>
    <mergeCell ref="BO8:BQ9"/>
    <mergeCell ref="BR8:BS9"/>
    <mergeCell ref="BT8:BW9"/>
    <mergeCell ref="BI9:BI10"/>
    <mergeCell ref="BJ9:BJ10"/>
    <mergeCell ref="BK9:BL9"/>
    <mergeCell ref="BM9:BM10"/>
    <mergeCell ref="BN9:BN10"/>
    <mergeCell ref="BA8:BD9"/>
    <mergeCell ref="V8:V10"/>
    <mergeCell ref="W8:Z9"/>
    <mergeCell ref="AA8:AD9"/>
    <mergeCell ref="AE8:AG9"/>
    <mergeCell ref="AH8:AJ9"/>
    <mergeCell ref="CA8:CA10"/>
    <mergeCell ref="CB8:CB10"/>
    <mergeCell ref="CC8:CC10"/>
    <mergeCell ref="BX8:BX10"/>
    <mergeCell ref="BY8:BY10"/>
    <mergeCell ref="C31:C32"/>
    <mergeCell ref="C18:C20"/>
    <mergeCell ref="B31:B32"/>
    <mergeCell ref="B18:B20"/>
    <mergeCell ref="BZ8:BZ10"/>
    <mergeCell ref="BE8:BH9"/>
    <mergeCell ref="N8:U8"/>
    <mergeCell ref="N9:N10"/>
    <mergeCell ref="O9:O10"/>
    <mergeCell ref="P9:P10"/>
    <mergeCell ref="Q9:Q10"/>
    <mergeCell ref="R9:R10"/>
    <mergeCell ref="AK8:AN9"/>
    <mergeCell ref="AO8:AR9"/>
    <mergeCell ref="AS8:AV9"/>
    <mergeCell ref="AW8:AZ9"/>
  </mergeCells>
  <phoneticPr fontId="20" type="noConversion"/>
  <pageMargins left="0.23622047244094491" right="0.23622047244094491" top="0.23622047244094491" bottom="0.23622047244094491" header="0.31496062992125984" footer="0.31496062992125984"/>
  <pageSetup paperSize="9" scale="4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1:P1"/>
  <sheetViews>
    <sheetView zoomScale="90" zoomScaleNormal="90" workbookViewId="0">
      <selection sqref="A1:W56"/>
    </sheetView>
  </sheetViews>
  <sheetFormatPr defaultColWidth="9.109375" defaultRowHeight="13.8"/>
  <cols>
    <col min="1" max="1" width="3.5546875" style="19" customWidth="1"/>
    <col min="2" max="2" width="34.33203125" style="19" customWidth="1"/>
    <col min="3" max="3" width="9.109375" style="19"/>
    <col min="4" max="4" width="7.33203125" style="19" customWidth="1"/>
    <col min="5" max="5" width="7.109375" style="19" customWidth="1"/>
    <col min="6" max="6" width="6" style="19" customWidth="1"/>
    <col min="7" max="7" width="5.33203125" style="19" customWidth="1"/>
    <col min="8" max="8" width="8.5546875" style="19" customWidth="1"/>
    <col min="9" max="9" width="8.109375" style="19" customWidth="1"/>
    <col min="10" max="10" width="8.88671875" style="19" customWidth="1"/>
    <col min="11" max="11" width="9.109375" style="19"/>
    <col min="12" max="14" width="7.109375" style="19" customWidth="1"/>
    <col min="15" max="15" width="7.109375" style="19" hidden="1" customWidth="1"/>
    <col min="16" max="16" width="6.44140625" style="19" hidden="1" customWidth="1"/>
    <col min="17" max="17" width="7.109375" style="19" customWidth="1"/>
    <col min="18" max="18" width="7.5546875" style="19" customWidth="1"/>
    <col min="19" max="19" width="8.6640625" style="19" customWidth="1"/>
    <col min="20" max="20" width="9.109375" style="19"/>
    <col min="21" max="22" width="9.5546875" style="19" customWidth="1"/>
    <col min="23" max="23" width="12.109375" style="19" customWidth="1"/>
    <col min="24" max="16384" width="9.109375" style="19"/>
  </cols>
  <sheetData/>
  <phoneticPr fontId="20" type="noConversion"/>
  <pageMargins left="0.7" right="0.7" top="0.75" bottom="0.75" header="0.3" footer="0.3"/>
  <pageSetup paperSize="9" scale="6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</vt:lpstr>
      <vt:lpstr>штат</vt:lpstr>
      <vt:lpstr>тариф!Область_печати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</dc:creator>
  <cp:lastModifiedBy>Пользователь</cp:lastModifiedBy>
  <cp:lastPrinted>2022-09-20T09:53:09Z</cp:lastPrinted>
  <dcterms:created xsi:type="dcterms:W3CDTF">2015-06-05T18:19:34Z</dcterms:created>
  <dcterms:modified xsi:type="dcterms:W3CDTF">2022-10-06T03:17:14Z</dcterms:modified>
</cp:coreProperties>
</file>